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HP\Documents\Documents\FINANCIJE\2024\"/>
    </mc:Choice>
  </mc:AlternateContent>
  <xr:revisionPtr revIDLastSave="0" documentId="8_{A7101CCC-F4F5-4D0A-A36E-440B0E052A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-2026.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4" i="3" l="1"/>
  <c r="G154" i="3"/>
  <c r="H154" i="3"/>
  <c r="E154" i="3"/>
  <c r="F153" i="3"/>
  <c r="G153" i="3"/>
  <c r="H153" i="3"/>
  <c r="E153" i="3"/>
  <c r="F152" i="3"/>
  <c r="G152" i="3"/>
  <c r="H152" i="3"/>
  <c r="E152" i="3"/>
  <c r="F146" i="3"/>
  <c r="H146" i="3"/>
  <c r="E146" i="3"/>
  <c r="B104" i="3"/>
  <c r="A102" i="3"/>
  <c r="A101" i="3"/>
  <c r="A100" i="3" l="1"/>
  <c r="B71" i="3"/>
  <c r="A69" i="3"/>
  <c r="A68" i="3"/>
  <c r="A67" i="3"/>
  <c r="B38" i="3"/>
  <c r="A36" i="3"/>
  <c r="A35" i="3"/>
  <c r="A34" i="3"/>
  <c r="F111" i="3" l="1"/>
  <c r="G111" i="3"/>
  <c r="H111" i="3"/>
  <c r="F109" i="3"/>
  <c r="H109" i="3"/>
  <c r="F98" i="3"/>
  <c r="G98" i="3"/>
  <c r="H98" i="3"/>
  <c r="F80" i="3"/>
  <c r="G80" i="3"/>
  <c r="H80" i="3"/>
  <c r="F61" i="3"/>
  <c r="H61" i="3"/>
  <c r="F46" i="3"/>
  <c r="G46" i="3"/>
  <c r="H46" i="3"/>
  <c r="F43" i="3"/>
  <c r="G43" i="3"/>
  <c r="H43" i="3"/>
  <c r="F31" i="3"/>
  <c r="G31" i="3"/>
  <c r="H31" i="3"/>
  <c r="F28" i="3"/>
  <c r="G28" i="3"/>
  <c r="H28" i="3"/>
  <c r="F24" i="3"/>
  <c r="H24" i="3"/>
  <c r="F21" i="3"/>
  <c r="H21" i="3"/>
  <c r="F17" i="3"/>
  <c r="H17" i="3"/>
  <c r="E17" i="3"/>
  <c r="F14" i="3"/>
  <c r="G14" i="3"/>
  <c r="H14" i="3"/>
  <c r="H33" i="3" l="1"/>
  <c r="F33" i="3"/>
  <c r="G163" i="3"/>
  <c r="G160" i="3"/>
  <c r="G158" i="3"/>
  <c r="G155" i="3"/>
  <c r="G149" i="3"/>
  <c r="G148" i="3"/>
  <c r="G145" i="3"/>
  <c r="G144" i="3"/>
  <c r="G143" i="3"/>
  <c r="G142" i="3"/>
  <c r="G141" i="3"/>
  <c r="G140" i="3"/>
  <c r="G139" i="3"/>
  <c r="F163" i="3"/>
  <c r="F160" i="3"/>
  <c r="F158" i="3"/>
  <c r="F155" i="3"/>
  <c r="F149" i="3"/>
  <c r="F148" i="3"/>
  <c r="F147" i="3"/>
  <c r="F145" i="3"/>
  <c r="F144" i="3"/>
  <c r="F143" i="3"/>
  <c r="F142" i="3"/>
  <c r="F141" i="3"/>
  <c r="F140" i="3"/>
  <c r="F139" i="3"/>
  <c r="E163" i="3"/>
  <c r="E160" i="3"/>
  <c r="E159" i="3"/>
  <c r="E158" i="3"/>
  <c r="E157" i="3"/>
  <c r="E155" i="3"/>
  <c r="E149" i="3"/>
  <c r="E148" i="3"/>
  <c r="E145" i="3"/>
  <c r="E144" i="3"/>
  <c r="E143" i="3"/>
  <c r="E142" i="3"/>
  <c r="E141" i="3"/>
  <c r="E140" i="3"/>
  <c r="E139" i="3"/>
  <c r="F138" i="3"/>
  <c r="G138" i="3"/>
  <c r="H138" i="3"/>
  <c r="E138" i="3"/>
  <c r="G86" i="3"/>
  <c r="G162" i="3"/>
  <c r="G159" i="3"/>
  <c r="G108" i="3"/>
  <c r="F86" i="3"/>
  <c r="F162" i="3"/>
  <c r="F159" i="3"/>
  <c r="F164" i="3"/>
  <c r="E111" i="3"/>
  <c r="E86" i="3"/>
  <c r="E162" i="3"/>
  <c r="E109" i="3"/>
  <c r="E164" i="3"/>
  <c r="G60" i="3"/>
  <c r="G59" i="3"/>
  <c r="E80" i="3"/>
  <c r="E61" i="3"/>
  <c r="F58" i="3"/>
  <c r="F48" i="3"/>
  <c r="G48" i="3"/>
  <c r="E58" i="3"/>
  <c r="E48" i="3"/>
  <c r="E46" i="3"/>
  <c r="E31" i="3"/>
  <c r="G161" i="3"/>
  <c r="G52" i="3"/>
  <c r="G157" i="3" s="1"/>
  <c r="F161" i="3"/>
  <c r="F157" i="3"/>
  <c r="E161" i="3"/>
  <c r="E28" i="3"/>
  <c r="E14" i="3"/>
  <c r="E147" i="3"/>
  <c r="E24" i="3"/>
  <c r="F150" i="3"/>
  <c r="G147" i="3"/>
  <c r="G15" i="3"/>
  <c r="G16" i="3"/>
  <c r="G20" i="3"/>
  <c r="G21" i="3" s="1"/>
  <c r="G23" i="3"/>
  <c r="G24" i="3" s="1"/>
  <c r="G146" i="3" l="1"/>
  <c r="F112" i="3"/>
  <c r="G17" i="3"/>
  <c r="G33" i="3" s="1"/>
  <c r="G61" i="3"/>
  <c r="G164" i="3"/>
  <c r="G109" i="3"/>
  <c r="F151" i="3"/>
  <c r="E150" i="3"/>
  <c r="G156" i="3"/>
  <c r="G58" i="3"/>
  <c r="G150" i="3"/>
  <c r="F156" i="3"/>
  <c r="F165" i="3" s="1"/>
  <c r="E21" i="3"/>
  <c r="E33" i="3" s="1"/>
  <c r="E156" i="3"/>
  <c r="E165" i="3" s="1"/>
  <c r="E43" i="3"/>
  <c r="E98" i="3"/>
  <c r="H158" i="3"/>
  <c r="H157" i="3"/>
  <c r="H155" i="3"/>
  <c r="H163" i="3"/>
  <c r="H159" i="3"/>
  <c r="H156" i="3"/>
  <c r="H86" i="3"/>
  <c r="H145" i="3"/>
  <c r="G165" i="3" l="1"/>
  <c r="E112" i="3"/>
  <c r="G112" i="3"/>
  <c r="E151" i="3"/>
  <c r="G151" i="3"/>
  <c r="H147" i="3"/>
  <c r="H150" i="3"/>
  <c r="H164" i="3" l="1"/>
  <c r="H162" i="3"/>
  <c r="H161" i="3"/>
  <c r="H160" i="3"/>
  <c r="H149" i="3"/>
  <c r="H148" i="3"/>
  <c r="H144" i="3"/>
  <c r="H143" i="3"/>
  <c r="H142" i="3"/>
  <c r="H141" i="3"/>
  <c r="H140" i="3"/>
  <c r="H139" i="3"/>
  <c r="H151" i="3" l="1"/>
  <c r="H58" i="3" l="1"/>
  <c r="H48" i="3"/>
  <c r="H112" i="3" s="1"/>
  <c r="B137" i="3"/>
  <c r="A135" i="3"/>
  <c r="A134" i="3"/>
  <c r="A133" i="3"/>
  <c r="H165" i="3" l="1"/>
</calcChain>
</file>

<file path=xl/sharedStrings.xml><?xml version="1.0" encoding="utf-8"?>
<sst xmlns="http://schemas.openxmlformats.org/spreadsheetml/2006/main" count="286" uniqueCount="200">
  <si>
    <t>KONTO</t>
  </si>
  <si>
    <t>OPIS</t>
  </si>
  <si>
    <t>POZICIJA</t>
  </si>
  <si>
    <t>BJELOVAR, dr. FRANJE TUĐMANA 9</t>
  </si>
  <si>
    <t>P R I H O D I:</t>
  </si>
  <si>
    <t>IZVOR</t>
  </si>
  <si>
    <r>
      <t>Prihodi iz nadležnog pror. za financ. rash. posl.-</t>
    </r>
    <r>
      <rPr>
        <sz val="9"/>
        <color rgb="FFFF0000"/>
        <rFont val="Bahnschrift Condensed"/>
        <family val="2"/>
        <charset val="238"/>
      </rPr>
      <t>natjecanje</t>
    </r>
  </si>
  <si>
    <r>
      <t>Prihodi iz nadležnog pror. za financ. rash. posl.-</t>
    </r>
    <r>
      <rPr>
        <sz val="9"/>
        <color rgb="FFFF0000"/>
        <rFont val="Bahnschrift Condensed"/>
        <family val="2"/>
        <charset val="238"/>
      </rPr>
      <t>e-tehničar</t>
    </r>
  </si>
  <si>
    <r>
      <t>Prihodi iz nadležnog pror. za financ. rash. posl.-</t>
    </r>
    <r>
      <rPr>
        <sz val="9"/>
        <color rgb="FFFF0000"/>
        <rFont val="Bahnschrift Condensed"/>
        <family val="2"/>
        <charset val="238"/>
      </rPr>
      <t>DEC</t>
    </r>
  </si>
  <si>
    <r>
      <t>Prihodi iz nadležnog pror. za financ. rash. posl.-</t>
    </r>
    <r>
      <rPr>
        <sz val="9"/>
        <color rgb="FFFF0000"/>
        <rFont val="Bahnschrift Condensed"/>
        <family val="2"/>
        <charset val="238"/>
      </rPr>
      <t>shema ŠV</t>
    </r>
  </si>
  <si>
    <r>
      <t>UKUPNO-</t>
    </r>
    <r>
      <rPr>
        <sz val="9"/>
        <color rgb="FFFF0000"/>
        <rFont val="Bahnschrift Condensed"/>
        <family val="2"/>
        <charset val="238"/>
      </rPr>
      <t>shema ŠKOLSKO VOĆE</t>
    </r>
  </si>
  <si>
    <r>
      <t>Prihodi iz nadležnog pror. za financ. nefinan.imov.-</t>
    </r>
    <r>
      <rPr>
        <sz val="9"/>
        <color rgb="FFFF0000"/>
        <rFont val="Bahnschrift Condensed"/>
        <family val="2"/>
        <charset val="238"/>
      </rPr>
      <t>DEC</t>
    </r>
  </si>
  <si>
    <r>
      <t>UKUPNO.-</t>
    </r>
    <r>
      <rPr>
        <sz val="9"/>
        <color rgb="FFFF0000"/>
        <rFont val="Bahnschrift Condensed"/>
        <family val="2"/>
        <charset val="238"/>
      </rPr>
      <t>DECENTRALIZIRANA SREDSTVA</t>
    </r>
  </si>
  <si>
    <t>Kamate na depozite po viđenju</t>
  </si>
  <si>
    <t>Prihodi od pruženih usluga</t>
  </si>
  <si>
    <t>Ostali prihodi</t>
  </si>
  <si>
    <t>Manjak prihoda poslovanja</t>
  </si>
  <si>
    <r>
      <t>UKUPNO.-</t>
    </r>
    <r>
      <rPr>
        <sz val="9"/>
        <color rgb="FFFF0000"/>
        <rFont val="Bahnschrift Condensed"/>
        <family val="2"/>
        <charset val="238"/>
      </rPr>
      <t>VLASTITI I OSTALI PRIHODI</t>
    </r>
  </si>
  <si>
    <t>Kapitalne pomoći iz drž.pror.korisnicima pror.JLPS</t>
  </si>
  <si>
    <t>Tekuće pomoći iz drž.pror.korisnicima pror.JLPS</t>
  </si>
  <si>
    <r>
      <t>UKUPNO.-</t>
    </r>
    <r>
      <rPr>
        <sz val="9"/>
        <color rgb="FFFF0000"/>
        <rFont val="Bahnschrift Condensed"/>
        <family val="2"/>
        <charset val="238"/>
      </rPr>
      <t>POMOĆI</t>
    </r>
  </si>
  <si>
    <t>Tek.pomoći iz drž.pror.temeljem prijenosa EU sred.</t>
  </si>
  <si>
    <t>Tekuće donacije od ostalih subjekata izvan općeg pror.</t>
  </si>
  <si>
    <t>Stambeni objekti za zaposlene</t>
  </si>
  <si>
    <t>S V E U K U P N O   P R I H O D I</t>
  </si>
  <si>
    <t>RASHODI:</t>
  </si>
  <si>
    <r>
      <t xml:space="preserve">Rashodi za usluge - </t>
    </r>
    <r>
      <rPr>
        <sz val="9"/>
        <color rgb="FFFF0000"/>
        <rFont val="Bahnschrift Condensed"/>
        <family val="2"/>
        <charset val="238"/>
      </rPr>
      <t>natjecanja</t>
    </r>
  </si>
  <si>
    <r>
      <t xml:space="preserve">Ostali nespomenuti rashodi poslovanja - </t>
    </r>
    <r>
      <rPr>
        <sz val="9"/>
        <color rgb="FFFF0000"/>
        <rFont val="Bahnschrift Condensed"/>
        <family val="2"/>
        <charset val="238"/>
      </rPr>
      <t>natjecanja</t>
    </r>
  </si>
  <si>
    <r>
      <t xml:space="preserve">UKUPNO - </t>
    </r>
    <r>
      <rPr>
        <sz val="9"/>
        <color rgb="FFFF0000"/>
        <rFont val="Bahnschrift Condensed"/>
        <family val="2"/>
        <charset val="238"/>
      </rPr>
      <t>natjecanja</t>
    </r>
  </si>
  <si>
    <r>
      <t xml:space="preserve">Rashodi za usluge - </t>
    </r>
    <r>
      <rPr>
        <sz val="9"/>
        <color rgb="FFFF0000"/>
        <rFont val="Bahnschrift Condensed"/>
        <family val="2"/>
        <charset val="238"/>
      </rPr>
      <t>e-tehničar</t>
    </r>
  </si>
  <si>
    <r>
      <t xml:space="preserve">Naknade troškova zaposlenima - </t>
    </r>
    <r>
      <rPr>
        <sz val="9"/>
        <color rgb="FFFF0000"/>
        <rFont val="Bahnschrift Condensed"/>
        <family val="2"/>
        <charset val="238"/>
      </rPr>
      <t>DEC</t>
    </r>
  </si>
  <si>
    <r>
      <t xml:space="preserve">Rashodi za materijal i energiju - </t>
    </r>
    <r>
      <rPr>
        <sz val="9"/>
        <color rgb="FFFF0000"/>
        <rFont val="Bahnschrift Condensed"/>
        <family val="2"/>
        <charset val="238"/>
      </rPr>
      <t>DEC</t>
    </r>
  </si>
  <si>
    <r>
      <t xml:space="preserve">Rashodi za usluge - </t>
    </r>
    <r>
      <rPr>
        <sz val="9"/>
        <color rgb="FFFF0000"/>
        <rFont val="Bahnschrift Condensed"/>
        <family val="2"/>
        <charset val="238"/>
      </rPr>
      <t>DEC</t>
    </r>
  </si>
  <si>
    <r>
      <t xml:space="preserve">Rashodi za usluge - hitne intervencije - </t>
    </r>
    <r>
      <rPr>
        <sz val="9"/>
        <color rgb="FFFF0000"/>
        <rFont val="Bahnschrift Condensed"/>
        <family val="2"/>
        <charset val="238"/>
      </rPr>
      <t>DEC</t>
    </r>
  </si>
  <si>
    <r>
      <t xml:space="preserve">Naknade troškova osobama izvan rad.odnosa - </t>
    </r>
    <r>
      <rPr>
        <sz val="9"/>
        <color rgb="FFFF0000"/>
        <rFont val="Bahnschrift Condensed"/>
        <family val="2"/>
        <charset val="238"/>
      </rPr>
      <t>DEC</t>
    </r>
  </si>
  <si>
    <r>
      <t xml:space="preserve">Ostali nespomenuti rashodi poslovanja - </t>
    </r>
    <r>
      <rPr>
        <sz val="9"/>
        <color rgb="FFFF0000"/>
        <rFont val="Bahnschrift Condensed"/>
        <family val="2"/>
        <charset val="238"/>
      </rPr>
      <t>DEC</t>
    </r>
  </si>
  <si>
    <r>
      <t xml:space="preserve">Ostali financijski rashodi - </t>
    </r>
    <r>
      <rPr>
        <sz val="9"/>
        <color rgb="FFFF0000"/>
        <rFont val="Bahnschrift Condensed"/>
        <family val="2"/>
        <charset val="238"/>
      </rPr>
      <t>DEC</t>
    </r>
  </si>
  <si>
    <r>
      <t xml:space="preserve">Postrojenja i oprema - </t>
    </r>
    <r>
      <rPr>
        <sz val="9"/>
        <color rgb="FFFF0000"/>
        <rFont val="Bahnschrift Condensed"/>
        <family val="2"/>
        <charset val="238"/>
      </rPr>
      <t>DEC</t>
    </r>
  </si>
  <si>
    <r>
      <t xml:space="preserve">Knjige, umjetnička djela i ost.vrijed. - </t>
    </r>
    <r>
      <rPr>
        <sz val="9"/>
        <color rgb="FFFF0000"/>
        <rFont val="Bahnschrift Condensed"/>
        <family val="2"/>
        <charset val="238"/>
      </rPr>
      <t>DEC</t>
    </r>
  </si>
  <si>
    <r>
      <t xml:space="preserve">UKUPNO - </t>
    </r>
    <r>
      <rPr>
        <sz val="9"/>
        <color rgb="FFFF0000"/>
        <rFont val="Bahnschrift Condensed"/>
        <family val="2"/>
        <charset val="238"/>
      </rPr>
      <t>DEC</t>
    </r>
  </si>
  <si>
    <r>
      <t>Rashodi za materijal i energiju.-</t>
    </r>
    <r>
      <rPr>
        <sz val="9"/>
        <color rgb="FFFF0000"/>
        <rFont val="Bahnschrift Condensed"/>
        <family val="2"/>
        <charset val="238"/>
      </rPr>
      <t>shema ŠV</t>
    </r>
  </si>
  <si>
    <r>
      <t>UKUPNO.-</t>
    </r>
    <r>
      <rPr>
        <sz val="9"/>
        <color rgb="FFFF0000"/>
        <rFont val="Bahnschrift Condensed"/>
        <family val="2"/>
        <charset val="238"/>
      </rPr>
      <t>shema ŠV</t>
    </r>
  </si>
  <si>
    <t>Plaće - bruto</t>
  </si>
  <si>
    <t xml:space="preserve">Ostali rashodi za zaposlene </t>
  </si>
  <si>
    <t>Doprinosi na plaće</t>
  </si>
  <si>
    <t>Naknade troškova zaposlenima</t>
  </si>
  <si>
    <t xml:space="preserve">Rashodi za materijal i energiju </t>
  </si>
  <si>
    <t>Rashodi za usluge</t>
  </si>
  <si>
    <t>Ostali nespomenuti rashodi poslovanja</t>
  </si>
  <si>
    <t>Ostale naknade građ. I kućanstvima iz proračuna</t>
  </si>
  <si>
    <t>Knjige, umjetnička djela i ost.vrijednosti</t>
  </si>
  <si>
    <t xml:space="preserve"> </t>
  </si>
  <si>
    <r>
      <t>UKUPNO -</t>
    </r>
    <r>
      <rPr>
        <sz val="9"/>
        <color rgb="FFFF0000"/>
        <rFont val="Bahnschrift Condensed"/>
        <family val="2"/>
        <charset val="238"/>
      </rPr>
      <t>POMOĆI</t>
    </r>
  </si>
  <si>
    <r>
      <t xml:space="preserve">Ostali nespomenuti rashodi poslovanja - </t>
    </r>
    <r>
      <rPr>
        <sz val="9"/>
        <color rgb="FFFF0000"/>
        <rFont val="Bahnschrift Condensed"/>
        <family val="2"/>
        <charset val="238"/>
      </rPr>
      <t>EU sredstva</t>
    </r>
  </si>
  <si>
    <r>
      <t>Plaće - bruto-</t>
    </r>
    <r>
      <rPr>
        <sz val="9"/>
        <color rgb="FFFF0000"/>
        <rFont val="Bahnschrift Condensed"/>
        <family val="2"/>
        <charset val="238"/>
      </rPr>
      <t>vlastiti</t>
    </r>
  </si>
  <si>
    <r>
      <t>Ostali rashodi za zaposlene-</t>
    </r>
    <r>
      <rPr>
        <sz val="9"/>
        <color rgb="FFFF0000"/>
        <rFont val="Bahnschrift Condensed"/>
        <family val="2"/>
        <charset val="238"/>
      </rPr>
      <t>vlastiti</t>
    </r>
  </si>
  <si>
    <r>
      <t>Doprinosi na plaće-</t>
    </r>
    <r>
      <rPr>
        <sz val="9"/>
        <color rgb="FFFF0000"/>
        <rFont val="Bahnschrift Condensed"/>
        <family val="2"/>
        <charset val="238"/>
      </rPr>
      <t>vlastiti</t>
    </r>
  </si>
  <si>
    <r>
      <t xml:space="preserve">Naknade troškova zaposlenima - </t>
    </r>
    <r>
      <rPr>
        <sz val="9"/>
        <color rgb="FFFF0000"/>
        <rFont val="Bahnschrift Condensed"/>
        <family val="2"/>
        <charset val="238"/>
      </rPr>
      <t>vlastiti</t>
    </r>
  </si>
  <si>
    <r>
      <t xml:space="preserve">Rashodi za usluge - </t>
    </r>
    <r>
      <rPr>
        <sz val="9"/>
        <color rgb="FFFF0000"/>
        <rFont val="Bahnschrift Condensed"/>
        <family val="2"/>
        <charset val="238"/>
      </rPr>
      <t>vlastiti</t>
    </r>
  </si>
  <si>
    <r>
      <t xml:space="preserve">Naknade troškova osobama izvan rad.odnosa - </t>
    </r>
    <r>
      <rPr>
        <sz val="9"/>
        <color rgb="FFFF0000"/>
        <rFont val="Bahnschrift Condensed"/>
        <family val="2"/>
        <charset val="238"/>
      </rPr>
      <t>vlastiti</t>
    </r>
  </si>
  <si>
    <r>
      <t xml:space="preserve">Tekuće donacije - </t>
    </r>
    <r>
      <rPr>
        <sz val="9"/>
        <color rgb="FFFF0000"/>
        <rFont val="Bahnschrift Condensed"/>
        <family val="2"/>
        <charset val="238"/>
      </rPr>
      <t>vlastiti</t>
    </r>
  </si>
  <si>
    <r>
      <t xml:space="preserve">Postrojenja i oprema - </t>
    </r>
    <r>
      <rPr>
        <sz val="9"/>
        <color rgb="FFFF0000"/>
        <rFont val="Bahnschrift Condensed"/>
        <family val="2"/>
        <charset val="238"/>
      </rPr>
      <t>vlastiti</t>
    </r>
  </si>
  <si>
    <r>
      <t xml:space="preserve">Knjige, umjetnička djela i ost.vrijednosti - </t>
    </r>
    <r>
      <rPr>
        <sz val="9"/>
        <color rgb="FFFF0000"/>
        <rFont val="Bahnschrift Condensed"/>
        <family val="2"/>
        <charset val="238"/>
      </rPr>
      <t>vlastiti</t>
    </r>
  </si>
  <si>
    <r>
      <t>UKUPNO -</t>
    </r>
    <r>
      <rPr>
        <sz val="9"/>
        <color rgb="FFFF0000"/>
        <rFont val="Bahnschrift Condensed"/>
        <family val="2"/>
        <charset val="238"/>
      </rPr>
      <t>VLASTITI I OSTALI PRIHODI</t>
    </r>
  </si>
  <si>
    <r>
      <t>Rashodi za materijal i energiju-</t>
    </r>
    <r>
      <rPr>
        <sz val="9"/>
        <color rgb="FFFF0000"/>
        <rFont val="Bahnschrift Condensed"/>
        <family val="2"/>
        <charset val="238"/>
      </rPr>
      <t>vlastiti</t>
    </r>
  </si>
  <si>
    <r>
      <t>Ostali nespomenuti rashodi poslovanja-</t>
    </r>
    <r>
      <rPr>
        <sz val="9"/>
        <color rgb="FFFF0000"/>
        <rFont val="Bahnschrift Condensed"/>
        <family val="2"/>
        <charset val="238"/>
      </rPr>
      <t>vlastiti</t>
    </r>
  </si>
  <si>
    <r>
      <t xml:space="preserve">Rashodi za usluge - </t>
    </r>
    <r>
      <rPr>
        <sz val="9"/>
        <color rgb="FFFF0000"/>
        <rFont val="Bahnschrift Condensed"/>
        <family val="2"/>
        <charset val="238"/>
      </rPr>
      <t>donacije</t>
    </r>
  </si>
  <si>
    <r>
      <t>Ostali nespomenuti rashodi poslovanja-</t>
    </r>
    <r>
      <rPr>
        <sz val="9"/>
        <color rgb="FFFF0000"/>
        <rFont val="Bahnschrift Condensed"/>
        <family val="2"/>
        <charset val="238"/>
      </rPr>
      <t>donacije</t>
    </r>
  </si>
  <si>
    <r>
      <t xml:space="preserve">Postrojenja i oprema - </t>
    </r>
    <r>
      <rPr>
        <sz val="9"/>
        <color rgb="FFFF0000"/>
        <rFont val="Bahnschrift Condensed"/>
        <family val="2"/>
        <charset val="238"/>
      </rPr>
      <t>donacije</t>
    </r>
  </si>
  <si>
    <r>
      <t xml:space="preserve">Knjige, umjetnička djela i ost.vrijednosti - </t>
    </r>
    <r>
      <rPr>
        <sz val="9"/>
        <color rgb="FFFF0000"/>
        <rFont val="Bahnschrift Condensed"/>
        <family val="2"/>
        <charset val="238"/>
      </rPr>
      <t>donacije</t>
    </r>
  </si>
  <si>
    <r>
      <t>UKUPNO -</t>
    </r>
    <r>
      <rPr>
        <sz val="9"/>
        <color rgb="FFFF0000"/>
        <rFont val="Bahnschrift Condensed"/>
        <family val="2"/>
        <charset val="238"/>
      </rPr>
      <t>DONACIJE</t>
    </r>
  </si>
  <si>
    <r>
      <t xml:space="preserve">Knjige, umjetnička djela i ost.vrijednosti - </t>
    </r>
    <r>
      <rPr>
        <sz val="9"/>
        <color rgb="FFFF0000"/>
        <rFont val="Bahnschrift Condensed"/>
        <family val="2"/>
        <charset val="238"/>
      </rPr>
      <t>prih.od nefin.im.</t>
    </r>
  </si>
  <si>
    <r>
      <t>UKUPNO -</t>
    </r>
    <r>
      <rPr>
        <sz val="9"/>
        <color rgb="FFFF0000"/>
        <rFont val="Bahnschrift Condensed"/>
        <family val="2"/>
        <charset val="238"/>
      </rPr>
      <t>PRIHODI OD NEFINANCIJSKE IMOV.</t>
    </r>
  </si>
  <si>
    <r>
      <t>UKUPNO.-</t>
    </r>
    <r>
      <rPr>
        <sz val="9"/>
        <color rgb="FFFF0000"/>
        <rFont val="Bahnschrift Condensed"/>
        <family val="2"/>
        <charset val="238"/>
      </rPr>
      <t>EU SREDSTVA</t>
    </r>
  </si>
  <si>
    <t>S V E U K U P N O   R A S H O D I</t>
  </si>
  <si>
    <t>Prihodi iz nadležnog pror. za financ. rash. posl.</t>
  </si>
  <si>
    <t>Prihodi iz nadležnog pror. za financ. nefinan.imov.</t>
  </si>
  <si>
    <t xml:space="preserve">Naknade troškova osobama izvan rad.odnosa </t>
  </si>
  <si>
    <t xml:space="preserve">Ostali financijski rashodi </t>
  </si>
  <si>
    <t xml:space="preserve">Tekuće donacije </t>
  </si>
  <si>
    <t xml:space="preserve">Postrojenja i oprema </t>
  </si>
  <si>
    <r>
      <t>Plaće - bruto</t>
    </r>
    <r>
      <rPr>
        <sz val="9"/>
        <color rgb="FFFF0000"/>
        <rFont val="Bahnschrift Condensed"/>
        <family val="2"/>
        <charset val="238"/>
      </rPr>
      <t xml:space="preserve"> - državni pror.</t>
    </r>
  </si>
  <si>
    <r>
      <t xml:space="preserve">Ostali rashodi za zaposlene </t>
    </r>
    <r>
      <rPr>
        <sz val="9"/>
        <color rgb="FFFF0000"/>
        <rFont val="Bahnschrift Condensed"/>
        <family val="2"/>
        <charset val="238"/>
      </rPr>
      <t>- državni pror.</t>
    </r>
  </si>
  <si>
    <r>
      <t>Doprinosi na plaće</t>
    </r>
    <r>
      <rPr>
        <sz val="9"/>
        <color rgb="FFFF0000"/>
        <rFont val="Bahnschrift Condensed"/>
        <family val="2"/>
        <charset val="238"/>
      </rPr>
      <t xml:space="preserve"> - državni pror.</t>
    </r>
  </si>
  <si>
    <r>
      <t xml:space="preserve">Naknade troškova zaposlenima </t>
    </r>
    <r>
      <rPr>
        <sz val="9"/>
        <color rgb="FFFF0000"/>
        <rFont val="Bahnschrift Condensed"/>
        <family val="2"/>
        <charset val="238"/>
      </rPr>
      <t>- državni pror.</t>
    </r>
  </si>
  <si>
    <r>
      <t xml:space="preserve">Rashodi za materijal i energiju </t>
    </r>
    <r>
      <rPr>
        <sz val="9"/>
        <color rgb="FFFF0000"/>
        <rFont val="Bahnschrift Condensed"/>
        <family val="2"/>
        <charset val="238"/>
      </rPr>
      <t>- državni proračun</t>
    </r>
  </si>
  <si>
    <r>
      <t>Rashodi za usluge</t>
    </r>
    <r>
      <rPr>
        <sz val="9"/>
        <color rgb="FFFF0000"/>
        <rFont val="Bahnschrift Condensed"/>
        <family val="2"/>
        <charset val="238"/>
      </rPr>
      <t xml:space="preserve"> - državni pror.</t>
    </r>
  </si>
  <si>
    <r>
      <t xml:space="preserve">Ostali nespomenuti rashodi poslovanja </t>
    </r>
    <r>
      <rPr>
        <sz val="9"/>
        <color rgb="FFFF0000"/>
        <rFont val="Bahnschrift Condensed"/>
        <family val="2"/>
        <charset val="238"/>
      </rPr>
      <t>- državni pror.</t>
    </r>
  </si>
  <si>
    <r>
      <t xml:space="preserve">Zatezne kamate </t>
    </r>
    <r>
      <rPr>
        <sz val="9"/>
        <color rgb="FFFF0000"/>
        <rFont val="Bahnschrift Condensed"/>
        <family val="2"/>
        <charset val="238"/>
      </rPr>
      <t>- državni pror.</t>
    </r>
  </si>
  <si>
    <r>
      <t>Postrojenja i oprema</t>
    </r>
    <r>
      <rPr>
        <sz val="9"/>
        <color rgb="FFFF0000"/>
        <rFont val="Bahnschrift Condensed"/>
        <family val="2"/>
        <charset val="238"/>
      </rPr>
      <t xml:space="preserve"> - državni pror.</t>
    </r>
  </si>
  <si>
    <r>
      <t xml:space="preserve">Knjige, umjetnička djela i ost.vrijednosti </t>
    </r>
    <r>
      <rPr>
        <sz val="9"/>
        <color rgb="FFFF0000"/>
        <rFont val="Bahnschrift Condensed"/>
        <family val="2"/>
        <charset val="238"/>
      </rPr>
      <t>- državni pror.</t>
    </r>
  </si>
  <si>
    <r>
      <t xml:space="preserve">UKUPNO - </t>
    </r>
    <r>
      <rPr>
        <sz val="9"/>
        <color rgb="FFFF0000"/>
        <rFont val="Bahnschrift Condensed"/>
        <family val="2"/>
        <charset val="238"/>
      </rPr>
      <t>e-tehničar</t>
    </r>
  </si>
  <si>
    <r>
      <t>UKUPNO -</t>
    </r>
    <r>
      <rPr>
        <sz val="9"/>
        <color rgb="FFFF0000"/>
        <rFont val="Bahnschrift Condensed"/>
        <family val="2"/>
        <charset val="238"/>
      </rPr>
      <t>EU SREDSTVA</t>
    </r>
  </si>
  <si>
    <t>11</t>
  </si>
  <si>
    <t>15</t>
  </si>
  <si>
    <t>14</t>
  </si>
  <si>
    <t>122</t>
  </si>
  <si>
    <t>41</t>
  </si>
  <si>
    <t>4602</t>
  </si>
  <si>
    <t>411</t>
  </si>
  <si>
    <t>466</t>
  </si>
  <si>
    <t>22</t>
  </si>
  <si>
    <t>511</t>
  </si>
  <si>
    <t>611</t>
  </si>
  <si>
    <t>PP00375</t>
  </si>
  <si>
    <t>PP00378</t>
  </si>
  <si>
    <t>PP00381</t>
  </si>
  <si>
    <t>PP00376</t>
  </si>
  <si>
    <t>PP00377</t>
  </si>
  <si>
    <t>PP00374</t>
  </si>
  <si>
    <t>PP00373</t>
  </si>
  <si>
    <t>VP00317</t>
  </si>
  <si>
    <t>VP00322</t>
  </si>
  <si>
    <t>VP00320</t>
  </si>
  <si>
    <t>VP00323</t>
  </si>
  <si>
    <t>VP00340</t>
  </si>
  <si>
    <t>PR00741</t>
  </si>
  <si>
    <t>PR00742</t>
  </si>
  <si>
    <t>PR00743</t>
  </si>
  <si>
    <t>PR00717</t>
  </si>
  <si>
    <t>PR00718</t>
  </si>
  <si>
    <t>PR00719</t>
  </si>
  <si>
    <t>PR00720</t>
  </si>
  <si>
    <t>PR00744</t>
  </si>
  <si>
    <t>PR00721</t>
  </si>
  <si>
    <t>PR00745</t>
  </si>
  <si>
    <t>PR00746</t>
  </si>
  <si>
    <t>PR00696</t>
  </si>
  <si>
    <t>PR00697</t>
  </si>
  <si>
    <t>VP00324</t>
  </si>
  <si>
    <t>VP00331</t>
  </si>
  <si>
    <r>
      <t>UKUPNO.-</t>
    </r>
    <r>
      <rPr>
        <sz val="9"/>
        <color rgb="FFFF0000"/>
        <rFont val="Bahnschrift Condensed"/>
        <family val="2"/>
        <charset val="238"/>
      </rPr>
      <t>DONACIJE</t>
    </r>
  </si>
  <si>
    <t>str. 1</t>
  </si>
  <si>
    <t>str. 2</t>
  </si>
  <si>
    <t>str. 3</t>
  </si>
  <si>
    <t>str. 4</t>
  </si>
  <si>
    <t>VP00403</t>
  </si>
  <si>
    <r>
      <t>Tekuće pomoći iz drž.pror.korisnicima pror.JLPS-</t>
    </r>
    <r>
      <rPr>
        <sz val="9"/>
        <color rgb="FFFF0000"/>
        <rFont val="Bahnschrift Condensed"/>
        <family val="2"/>
        <charset val="238"/>
      </rPr>
      <t>drž.pror.</t>
    </r>
  </si>
  <si>
    <r>
      <t>Kapitalne pomoći iz drž.pror.korisnicima pror.JLPS-</t>
    </r>
    <r>
      <rPr>
        <sz val="9"/>
        <color rgb="FFFF0000"/>
        <rFont val="Bahnschrift Condensed"/>
        <family val="2"/>
        <charset val="238"/>
      </rPr>
      <t>drž.pr.</t>
    </r>
  </si>
  <si>
    <r>
      <t>Višak prihoda poslovanja-</t>
    </r>
    <r>
      <rPr>
        <sz val="9"/>
        <color rgb="FFFF0000"/>
        <rFont val="Bahnschrift Condensed"/>
        <family val="2"/>
        <charset val="238"/>
      </rPr>
      <t>drž.pror.</t>
    </r>
  </si>
  <si>
    <r>
      <t xml:space="preserve">Tek.pomoći iz drž.pror.temeljem prijenosa EU sred. - </t>
    </r>
    <r>
      <rPr>
        <sz val="9"/>
        <color rgb="FFFF0000"/>
        <rFont val="Bahnschrift Condensed"/>
        <family val="2"/>
        <charset val="238"/>
      </rPr>
      <t>EU</t>
    </r>
  </si>
  <si>
    <r>
      <t xml:space="preserve">Kamate na depozite po viđenju - </t>
    </r>
    <r>
      <rPr>
        <sz val="9"/>
        <color rgb="FFFF0000"/>
        <rFont val="Bahnschrift Condensed"/>
        <family val="2"/>
        <charset val="238"/>
      </rPr>
      <t>vlastiti</t>
    </r>
  </si>
  <si>
    <r>
      <t xml:space="preserve">Prihodi od pruženih usluga - </t>
    </r>
    <r>
      <rPr>
        <sz val="9"/>
        <color rgb="FFFF0000"/>
        <rFont val="Bahnschrift Condensed"/>
        <family val="2"/>
        <charset val="238"/>
      </rPr>
      <t>vlastiti</t>
    </r>
  </si>
  <si>
    <r>
      <t xml:space="preserve">Ostali prihodi - </t>
    </r>
    <r>
      <rPr>
        <sz val="9"/>
        <color rgb="FFFF0000"/>
        <rFont val="Bahnschrift Condensed"/>
        <family val="2"/>
        <charset val="238"/>
      </rPr>
      <t>vlastiti</t>
    </r>
  </si>
  <si>
    <t>VR00367</t>
  </si>
  <si>
    <t>VR00368</t>
  </si>
  <si>
    <t>VR00369</t>
  </si>
  <si>
    <t>VR00370</t>
  </si>
  <si>
    <t>VR00451</t>
  </si>
  <si>
    <t>VR00372</t>
  </si>
  <si>
    <t>VR00374</t>
  </si>
  <si>
    <t>VR00375</t>
  </si>
  <si>
    <t>VR00377</t>
  </si>
  <si>
    <t>VR00471</t>
  </si>
  <si>
    <t>VR00428</t>
  </si>
  <si>
    <t>VR00429</t>
  </si>
  <si>
    <t>VR00845</t>
  </si>
  <si>
    <t>VR00430</t>
  </si>
  <si>
    <t>VR00371</t>
  </si>
  <si>
    <t>VR00431</t>
  </si>
  <si>
    <t>VR00976</t>
  </si>
  <si>
    <t>VR00658</t>
  </si>
  <si>
    <t>VR00376</t>
  </si>
  <si>
    <t>VR00659</t>
  </si>
  <si>
    <t>VR01239</t>
  </si>
  <si>
    <t>VR01240</t>
  </si>
  <si>
    <t>VR01225</t>
  </si>
  <si>
    <t>VR00975</t>
  </si>
  <si>
    <t>VR00657</t>
  </si>
  <si>
    <t>Kapitalne  donacije od ostalih subjekata izvan općeg pror.</t>
  </si>
  <si>
    <t>Kapitalne donacije od ostalih subjekata izvan općeg pror.</t>
  </si>
  <si>
    <r>
      <t xml:space="preserve">Plaće - bruto  </t>
    </r>
    <r>
      <rPr>
        <sz val="9"/>
        <color rgb="FFFF0000"/>
        <rFont val="Bahnschrift Condensed"/>
        <family val="2"/>
        <charset val="238"/>
      </rPr>
      <t>- EU sredstva</t>
    </r>
  </si>
  <si>
    <r>
      <t>Doprinosi na plaće</t>
    </r>
    <r>
      <rPr>
        <sz val="9"/>
        <color rgb="FFFF0000"/>
        <rFont val="Bahnschrift Condensed"/>
        <family val="2"/>
        <charset val="238"/>
      </rPr>
      <t xml:space="preserve"> - EU sredstva</t>
    </r>
  </si>
  <si>
    <r>
      <t xml:space="preserve">Naknade troškova osobama izvan rad.odnosa - </t>
    </r>
    <r>
      <rPr>
        <sz val="9"/>
        <color rgb="FFFF0000"/>
        <rFont val="Bahnschrift Condensed"/>
        <family val="2"/>
        <charset val="238"/>
      </rPr>
      <t>drž. pror.</t>
    </r>
  </si>
  <si>
    <t>VP00328</t>
  </si>
  <si>
    <t>VP00353</t>
  </si>
  <si>
    <t>VR00967</t>
  </si>
  <si>
    <t>Plan 2023.</t>
  </si>
  <si>
    <t>Plan 2024.</t>
  </si>
  <si>
    <t>Projek.  2025.</t>
  </si>
  <si>
    <t>Projek.  2026.</t>
  </si>
  <si>
    <t xml:space="preserve">  P L A N    P R I H O D A   I   R A S H O D A    2024. G O D I N E,   P R O J E K C I J E  2025. - 2026. GODINE</t>
  </si>
  <si>
    <r>
      <t>Prihodi iz nadležnog pror. za financ. rash. posl.-</t>
    </r>
    <r>
      <rPr>
        <sz val="9"/>
        <color rgb="FFFF0000"/>
        <rFont val="Bahnschrift Condensed"/>
        <family val="2"/>
        <charset val="238"/>
      </rPr>
      <t>kult.i jav.djel.</t>
    </r>
  </si>
  <si>
    <r>
      <t>Prihodi iz nadležnog pror. za financ. nefinan.imov.-</t>
    </r>
    <r>
      <rPr>
        <sz val="9"/>
        <color rgb="FFFF0000"/>
        <rFont val="Bahnschrift Condensed"/>
        <family val="2"/>
        <charset val="238"/>
      </rPr>
      <t>osiguranje. šk.</t>
    </r>
  </si>
  <si>
    <r>
      <t xml:space="preserve">UKUPNO - </t>
    </r>
    <r>
      <rPr>
        <sz val="9"/>
        <color rgb="FFFF0000"/>
        <rFont val="Bahnschrift Condensed"/>
        <family val="2"/>
        <charset val="238"/>
      </rPr>
      <t>izvor 11</t>
    </r>
  </si>
  <si>
    <t>KOMERCIJALNA I TRGOVAČKA ŠKOLA BJELOVAR</t>
  </si>
  <si>
    <t>OIB:  65398086491</t>
  </si>
  <si>
    <r>
      <t xml:space="preserve">Višak prihoda poslovanja - </t>
    </r>
    <r>
      <rPr>
        <sz val="9"/>
        <color rgb="FFFF0000"/>
        <rFont val="Bahnschrift Condensed"/>
        <family val="2"/>
        <charset val="238"/>
      </rPr>
      <t>EU</t>
    </r>
  </si>
  <si>
    <r>
      <t xml:space="preserve">Naknade troškova zaposlenima - </t>
    </r>
    <r>
      <rPr>
        <sz val="9"/>
        <color rgb="FFFF0000"/>
        <rFont val="Bahnschrift Condensed"/>
        <family val="2"/>
        <charset val="238"/>
      </rPr>
      <t>EU sredstva</t>
    </r>
  </si>
  <si>
    <r>
      <t xml:space="preserve">Rashodi za usluge - </t>
    </r>
    <r>
      <rPr>
        <sz val="9"/>
        <color rgb="FFFF0000"/>
        <rFont val="Bahnschrift Condensed"/>
        <family val="2"/>
        <charset val="238"/>
      </rPr>
      <t>EU sredstva</t>
    </r>
  </si>
  <si>
    <r>
      <t>Ostale tekuće donacije</t>
    </r>
    <r>
      <rPr>
        <sz val="9"/>
        <color rgb="FFFF0000"/>
        <rFont val="Bahnschrift Condensed"/>
        <family val="2"/>
        <charset val="238"/>
      </rPr>
      <t xml:space="preserve"> - drž.pror</t>
    </r>
  </si>
  <si>
    <r>
      <t xml:space="preserve">Rashodi za usluge - </t>
    </r>
    <r>
      <rPr>
        <sz val="9"/>
        <color rgb="FFFF0000"/>
        <rFont val="Bahnschrift Condensed"/>
        <family val="2"/>
        <charset val="238"/>
      </rPr>
      <t>kult.i javne djel.</t>
    </r>
  </si>
  <si>
    <r>
      <t xml:space="preserve">Premije osiguranja - </t>
    </r>
    <r>
      <rPr>
        <sz val="9"/>
        <color rgb="FFFF0000"/>
        <rFont val="Bahnschrift Condensed"/>
        <family val="2"/>
        <charset val="238"/>
      </rPr>
      <t>osiguranje škola</t>
    </r>
  </si>
  <si>
    <t>PR01730</t>
  </si>
  <si>
    <t>PR01696</t>
  </si>
  <si>
    <t>VR01411</t>
  </si>
  <si>
    <t>VR01422</t>
  </si>
  <si>
    <t>VR01422-1</t>
  </si>
  <si>
    <t>VR01422-2</t>
  </si>
  <si>
    <t>VP00404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</si>
</sst>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4"/>
      <color rgb="FF0070C0"/>
      <name val="Calibri"/>
      <family val="2"/>
      <charset val="238"/>
      <scheme val="minor"/>
    </font>
    <font>
      <sz val="9"/>
      <color theme="1"/>
      <name val="Bahnschrift Condensed"/>
      <family val="2"/>
      <charset val="238"/>
    </font>
    <font>
      <sz val="9"/>
      <color rgb="FFFF0000"/>
      <name val="Bahnschrift Condensed"/>
      <family val="2"/>
      <charset val="238"/>
    </font>
    <font>
      <sz val="11"/>
      <color theme="9" tint="-0.49998474074526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b/>
      <sz val="11"/>
      <color theme="8" tint="-0.249977111117893"/>
      <name val="Calibri"/>
      <family val="2"/>
      <charset val="238"/>
      <scheme val="minor"/>
    </font>
    <font>
      <b/>
      <sz val="10"/>
      <color theme="8" tint="-0.249977111117893"/>
      <name val="Calibri"/>
      <family val="2"/>
      <charset val="238"/>
      <scheme val="minor"/>
    </font>
    <font>
      <b/>
      <sz val="10"/>
      <color rgb="FF00206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70C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9" fillId="0" borderId="1" xfId="0" applyFont="1" applyBorder="1"/>
    <xf numFmtId="49" fontId="10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49" fontId="10" fillId="0" borderId="0" xfId="0" applyNumberFormat="1" applyFont="1" applyAlignment="1">
      <alignment horizontal="center"/>
    </xf>
    <xf numFmtId="49" fontId="10" fillId="0" borderId="1" xfId="1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12" fillId="0" borderId="1" xfId="0" applyFont="1" applyBorder="1"/>
    <xf numFmtId="0" fontId="13" fillId="0" borderId="1" xfId="0" applyFont="1" applyBorder="1"/>
    <xf numFmtId="49" fontId="14" fillId="0" borderId="1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17" fillId="0" borderId="0" xfId="0" applyFont="1"/>
    <xf numFmtId="43" fontId="17" fillId="0" borderId="1" xfId="1" applyFont="1" applyBorder="1"/>
    <xf numFmtId="43" fontId="16" fillId="0" borderId="1" xfId="1" applyFont="1" applyBorder="1"/>
    <xf numFmtId="43" fontId="18" fillId="0" borderId="1" xfId="1" applyFont="1" applyBorder="1"/>
    <xf numFmtId="43" fontId="17" fillId="0" borderId="1" xfId="0" applyNumberFormat="1" applyFont="1" applyBorder="1"/>
    <xf numFmtId="0" fontId="17" fillId="0" borderId="0" xfId="0" applyFont="1" applyAlignment="1">
      <alignment horizontal="center"/>
    </xf>
    <xf numFmtId="43" fontId="10" fillId="0" borderId="1" xfId="1" applyFont="1" applyBorder="1" applyAlignment="1">
      <alignment horizontal="center"/>
    </xf>
    <xf numFmtId="43" fontId="10" fillId="0" borderId="0" xfId="1" applyFont="1" applyAlignment="1">
      <alignment horizontal="center"/>
    </xf>
    <xf numFmtId="43" fontId="10" fillId="0" borderId="0" xfId="1" applyFont="1" applyAlignment="1">
      <alignment horizontal="left"/>
    </xf>
    <xf numFmtId="43" fontId="2" fillId="0" borderId="1" xfId="1" applyFont="1" applyBorder="1" applyAlignment="1">
      <alignment horizontal="center"/>
    </xf>
    <xf numFmtId="43" fontId="10" fillId="0" borderId="1" xfId="1" applyFont="1" applyBorder="1"/>
    <xf numFmtId="43" fontId="19" fillId="0" borderId="1" xfId="1" applyFont="1" applyBorder="1"/>
    <xf numFmtId="43" fontId="11" fillId="0" borderId="1" xfId="1" applyFont="1" applyBorder="1"/>
    <xf numFmtId="43" fontId="20" fillId="0" borderId="1" xfId="1" applyFont="1" applyBorder="1"/>
    <xf numFmtId="43" fontId="10" fillId="0" borderId="1" xfId="0" applyNumberFormat="1" applyFont="1" applyBorder="1"/>
    <xf numFmtId="43" fontId="15" fillId="0" borderId="1" xfId="0" applyNumberFormat="1" applyFont="1" applyBorder="1"/>
    <xf numFmtId="43" fontId="15" fillId="0" borderId="1" xfId="1" applyFont="1" applyBorder="1"/>
    <xf numFmtId="43" fontId="10" fillId="0" borderId="0" xfId="1" applyFont="1"/>
    <xf numFmtId="43" fontId="19" fillId="0" borderId="0" xfId="1" applyFont="1" applyAlignment="1">
      <alignment horizontal="left"/>
    </xf>
    <xf numFmtId="43" fontId="21" fillId="0" borderId="1" xfId="1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43" fontId="20" fillId="0" borderId="0" xfId="1" applyFont="1" applyBorder="1"/>
    <xf numFmtId="43" fontId="17" fillId="0" borderId="1" xfId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5"/>
  <sheetViews>
    <sheetView tabSelected="1" workbookViewId="0">
      <selection activeCell="A4" sqref="A4"/>
    </sheetView>
  </sheetViews>
  <sheetFormatPr defaultRowHeight="15" x14ac:dyDescent="0.25"/>
  <cols>
    <col min="1" max="1" width="10.5703125" customWidth="1"/>
    <col min="2" max="2" width="38.42578125" customWidth="1"/>
    <col min="3" max="3" width="9.85546875" customWidth="1"/>
    <col min="4" max="4" width="7.140625" style="13" customWidth="1"/>
    <col min="5" max="5" width="14.5703125" style="28" customWidth="1"/>
    <col min="6" max="7" width="14.140625" style="38" customWidth="1"/>
    <col min="8" max="8" width="14" style="21" customWidth="1"/>
  </cols>
  <sheetData>
    <row r="1" spans="1:8" x14ac:dyDescent="0.25">
      <c r="A1" s="47" t="s">
        <v>185</v>
      </c>
      <c r="B1" s="47"/>
      <c r="C1" s="47"/>
      <c r="D1" s="15"/>
      <c r="E1" s="39"/>
      <c r="F1" s="29"/>
    </row>
    <row r="2" spans="1:8" x14ac:dyDescent="0.25">
      <c r="A2" s="47" t="s">
        <v>3</v>
      </c>
      <c r="B2" s="47"/>
      <c r="C2" s="47"/>
      <c r="D2" s="15"/>
      <c r="E2" s="39"/>
      <c r="F2" s="29"/>
      <c r="H2" s="26" t="s">
        <v>132</v>
      </c>
    </row>
    <row r="3" spans="1:8" x14ac:dyDescent="0.25">
      <c r="A3" s="47" t="s">
        <v>186</v>
      </c>
      <c r="B3" s="47"/>
      <c r="C3" s="47"/>
      <c r="D3" s="15"/>
      <c r="E3" s="39"/>
      <c r="F3" s="29"/>
    </row>
    <row r="4" spans="1:8" x14ac:dyDescent="0.25">
      <c r="A4" s="1"/>
      <c r="B4" s="1"/>
      <c r="C4" s="1"/>
      <c r="F4" s="29"/>
    </row>
    <row r="5" spans="1:8" ht="18.75" x14ac:dyDescent="0.3">
      <c r="B5" s="46" t="s">
        <v>181</v>
      </c>
      <c r="C5" s="46"/>
      <c r="D5" s="46"/>
      <c r="E5" s="46"/>
      <c r="F5" s="46"/>
      <c r="G5" s="46"/>
      <c r="H5" s="46"/>
    </row>
    <row r="6" spans="1:8" x14ac:dyDescent="0.25">
      <c r="A6" s="5" t="s">
        <v>0</v>
      </c>
      <c r="B6" s="5" t="s">
        <v>1</v>
      </c>
      <c r="C6" s="5" t="s">
        <v>2</v>
      </c>
      <c r="D6" s="20" t="s">
        <v>5</v>
      </c>
      <c r="E6" s="40" t="s">
        <v>177</v>
      </c>
      <c r="F6" s="30" t="s">
        <v>178</v>
      </c>
      <c r="G6" s="30" t="s">
        <v>179</v>
      </c>
      <c r="H6" s="30" t="s">
        <v>180</v>
      </c>
    </row>
    <row r="7" spans="1:8" x14ac:dyDescent="0.25">
      <c r="A7" s="48" t="s">
        <v>4</v>
      </c>
      <c r="B7" s="49"/>
      <c r="C7" s="4"/>
      <c r="D7" s="14"/>
      <c r="E7" s="27"/>
      <c r="F7" s="31"/>
      <c r="G7" s="31"/>
      <c r="H7" s="22"/>
    </row>
    <row r="8" spans="1:8" x14ac:dyDescent="0.25">
      <c r="A8" s="4">
        <v>671110</v>
      </c>
      <c r="B8" s="6" t="s">
        <v>182</v>
      </c>
      <c r="C8" s="7" t="s">
        <v>104</v>
      </c>
      <c r="D8" s="14" t="s">
        <v>93</v>
      </c>
      <c r="E8" s="27">
        <v>0</v>
      </c>
      <c r="F8" s="32">
        <v>588</v>
      </c>
      <c r="G8" s="23">
        <v>588</v>
      </c>
      <c r="H8" s="23">
        <v>588</v>
      </c>
    </row>
    <row r="9" spans="1:8" x14ac:dyDescent="0.25">
      <c r="A9" s="4">
        <v>671110</v>
      </c>
      <c r="B9" s="6" t="s">
        <v>6</v>
      </c>
      <c r="C9" s="7" t="s">
        <v>105</v>
      </c>
      <c r="D9" s="14" t="s">
        <v>94</v>
      </c>
      <c r="E9" s="27">
        <v>664</v>
      </c>
      <c r="F9" s="27">
        <v>1300</v>
      </c>
      <c r="G9" s="45">
        <v>1300</v>
      </c>
      <c r="H9" s="23">
        <v>1300</v>
      </c>
    </row>
    <row r="10" spans="1:8" x14ac:dyDescent="0.25">
      <c r="A10" s="4">
        <v>671110</v>
      </c>
      <c r="B10" s="6" t="s">
        <v>7</v>
      </c>
      <c r="C10" s="7" t="s">
        <v>106</v>
      </c>
      <c r="D10" s="14" t="s">
        <v>95</v>
      </c>
      <c r="E10" s="27">
        <v>1726</v>
      </c>
      <c r="F10" s="27">
        <v>1700</v>
      </c>
      <c r="G10" s="45">
        <v>1700</v>
      </c>
      <c r="H10" s="23">
        <v>1700</v>
      </c>
    </row>
    <row r="11" spans="1:8" x14ac:dyDescent="0.25">
      <c r="A11" s="4">
        <v>671110</v>
      </c>
      <c r="B11" s="6" t="s">
        <v>183</v>
      </c>
      <c r="C11" s="7" t="s">
        <v>104</v>
      </c>
      <c r="D11" s="14" t="s">
        <v>93</v>
      </c>
      <c r="E11" s="27">
        <v>0</v>
      </c>
      <c r="F11" s="27">
        <v>781</v>
      </c>
      <c r="G11" s="45">
        <v>781</v>
      </c>
      <c r="H11" s="23">
        <v>781</v>
      </c>
    </row>
    <row r="12" spans="1:8" x14ac:dyDescent="0.25">
      <c r="A12" s="4">
        <v>671110</v>
      </c>
      <c r="B12" s="6" t="s">
        <v>8</v>
      </c>
      <c r="C12" s="7" t="s">
        <v>107</v>
      </c>
      <c r="D12" s="14" t="s">
        <v>96</v>
      </c>
      <c r="E12" s="27">
        <v>72865</v>
      </c>
      <c r="F12" s="27">
        <v>73433</v>
      </c>
      <c r="G12" s="45">
        <v>74333</v>
      </c>
      <c r="H12" s="23">
        <v>75263</v>
      </c>
    </row>
    <row r="13" spans="1:8" x14ac:dyDescent="0.25">
      <c r="A13" s="4">
        <v>671210</v>
      </c>
      <c r="B13" s="6" t="s">
        <v>11</v>
      </c>
      <c r="C13" s="7" t="s">
        <v>108</v>
      </c>
      <c r="D13" s="14" t="s">
        <v>96</v>
      </c>
      <c r="E13" s="27">
        <v>2787</v>
      </c>
      <c r="F13" s="27">
        <v>2219</v>
      </c>
      <c r="G13" s="45">
        <v>2220</v>
      </c>
      <c r="H13" s="23">
        <v>2190</v>
      </c>
    </row>
    <row r="14" spans="1:8" x14ac:dyDescent="0.25">
      <c r="A14" s="4"/>
      <c r="B14" s="6" t="s">
        <v>12</v>
      </c>
      <c r="C14" s="7"/>
      <c r="D14" s="14"/>
      <c r="E14" s="33">
        <f t="shared" ref="E14:H14" si="0">SUM(E12:E13)</f>
        <v>75652</v>
      </c>
      <c r="F14" s="33">
        <f t="shared" si="0"/>
        <v>75652</v>
      </c>
      <c r="G14" s="33">
        <f t="shared" si="0"/>
        <v>76553</v>
      </c>
      <c r="H14" s="33">
        <f t="shared" si="0"/>
        <v>77453</v>
      </c>
    </row>
    <row r="15" spans="1:8" x14ac:dyDescent="0.25">
      <c r="A15" s="4">
        <v>671110</v>
      </c>
      <c r="B15" s="6" t="s">
        <v>9</v>
      </c>
      <c r="C15" s="7" t="s">
        <v>109</v>
      </c>
      <c r="D15" s="14" t="s">
        <v>97</v>
      </c>
      <c r="E15" s="27">
        <v>100</v>
      </c>
      <c r="F15" s="27">
        <v>0</v>
      </c>
      <c r="G15" s="27">
        <f t="shared" ref="G15:G23" si="1">H15/7.5345</f>
        <v>0</v>
      </c>
      <c r="H15" s="23"/>
    </row>
    <row r="16" spans="1:8" x14ac:dyDescent="0.25">
      <c r="A16" s="4">
        <v>671110</v>
      </c>
      <c r="B16" s="6" t="s">
        <v>9</v>
      </c>
      <c r="C16" s="7" t="s">
        <v>110</v>
      </c>
      <c r="D16" s="14" t="s">
        <v>98</v>
      </c>
      <c r="E16" s="27">
        <v>941</v>
      </c>
      <c r="F16" s="27">
        <v>0</v>
      </c>
      <c r="G16" s="27">
        <f t="shared" si="1"/>
        <v>0</v>
      </c>
      <c r="H16" s="23"/>
    </row>
    <row r="17" spans="1:8" x14ac:dyDescent="0.25">
      <c r="A17" s="4"/>
      <c r="B17" s="6" t="s">
        <v>10</v>
      </c>
      <c r="C17" s="7"/>
      <c r="D17" s="14"/>
      <c r="E17" s="41">
        <f>SUM(E15:E16)</f>
        <v>1041</v>
      </c>
      <c r="F17" s="41">
        <f t="shared" ref="F17:H17" si="2">SUM(F15:F16)</f>
        <v>0</v>
      </c>
      <c r="G17" s="41">
        <f t="shared" si="2"/>
        <v>0</v>
      </c>
      <c r="H17" s="41">
        <f t="shared" si="2"/>
        <v>0</v>
      </c>
    </row>
    <row r="18" spans="1:8" x14ac:dyDescent="0.25">
      <c r="A18" s="4">
        <v>636120</v>
      </c>
      <c r="B18" s="6" t="s">
        <v>137</v>
      </c>
      <c r="C18" s="7" t="s">
        <v>111</v>
      </c>
      <c r="D18" s="14" t="s">
        <v>99</v>
      </c>
      <c r="E18" s="27">
        <v>798195</v>
      </c>
      <c r="F18" s="27">
        <v>903348</v>
      </c>
      <c r="G18" s="45">
        <v>939858</v>
      </c>
      <c r="H18" s="23">
        <v>986528</v>
      </c>
    </row>
    <row r="19" spans="1:8" x14ac:dyDescent="0.25">
      <c r="A19" s="4">
        <v>636220</v>
      </c>
      <c r="B19" s="6" t="s">
        <v>138</v>
      </c>
      <c r="C19" s="7" t="s">
        <v>129</v>
      </c>
      <c r="D19" s="14" t="s">
        <v>99</v>
      </c>
      <c r="E19" s="27">
        <v>3318</v>
      </c>
      <c r="F19" s="27">
        <v>3318</v>
      </c>
      <c r="G19" s="45">
        <v>3318</v>
      </c>
      <c r="H19" s="23">
        <v>3318</v>
      </c>
    </row>
    <row r="20" spans="1:8" x14ac:dyDescent="0.25">
      <c r="A20" s="4">
        <v>922110</v>
      </c>
      <c r="B20" s="6" t="s">
        <v>139</v>
      </c>
      <c r="C20" s="7" t="s">
        <v>130</v>
      </c>
      <c r="D20" s="14" t="s">
        <v>99</v>
      </c>
      <c r="E20" s="27">
        <v>0</v>
      </c>
      <c r="F20" s="27">
        <v>0</v>
      </c>
      <c r="G20" s="27">
        <f t="shared" si="1"/>
        <v>0</v>
      </c>
      <c r="H20" s="23"/>
    </row>
    <row r="21" spans="1:8" x14ac:dyDescent="0.25">
      <c r="A21" s="4"/>
      <c r="B21" s="6" t="s">
        <v>20</v>
      </c>
      <c r="C21" s="7"/>
      <c r="D21" s="14"/>
      <c r="E21" s="33">
        <f t="shared" ref="E21:H21" si="3">SUM(E18:E20)</f>
        <v>801513</v>
      </c>
      <c r="F21" s="33">
        <f t="shared" si="3"/>
        <v>906666</v>
      </c>
      <c r="G21" s="33">
        <f t="shared" si="3"/>
        <v>943176</v>
      </c>
      <c r="H21" s="33">
        <f t="shared" si="3"/>
        <v>989846</v>
      </c>
    </row>
    <row r="22" spans="1:8" x14ac:dyDescent="0.25">
      <c r="A22" s="4">
        <v>638111</v>
      </c>
      <c r="B22" s="6" t="s">
        <v>140</v>
      </c>
      <c r="C22" s="7" t="s">
        <v>199</v>
      </c>
      <c r="D22" s="14" t="s">
        <v>100</v>
      </c>
      <c r="E22" s="27">
        <v>9822</v>
      </c>
      <c r="F22" s="27">
        <v>83150</v>
      </c>
      <c r="G22" s="45">
        <v>60000</v>
      </c>
      <c r="H22" s="23">
        <v>60000</v>
      </c>
    </row>
    <row r="23" spans="1:8" x14ac:dyDescent="0.25">
      <c r="A23" s="4">
        <v>922110</v>
      </c>
      <c r="B23" s="6" t="s">
        <v>187</v>
      </c>
      <c r="C23" s="7" t="s">
        <v>136</v>
      </c>
      <c r="D23" s="14" t="s">
        <v>100</v>
      </c>
      <c r="E23" s="27">
        <v>39153</v>
      </c>
      <c r="F23" s="27">
        <v>0</v>
      </c>
      <c r="G23" s="27">
        <f t="shared" si="1"/>
        <v>0</v>
      </c>
      <c r="H23" s="23"/>
    </row>
    <row r="24" spans="1:8" x14ac:dyDescent="0.25">
      <c r="A24" s="4"/>
      <c r="B24" s="6" t="s">
        <v>73</v>
      </c>
      <c r="C24" s="7"/>
      <c r="D24" s="14"/>
      <c r="E24" s="33">
        <f>SUM(E22:E23)</f>
        <v>48975</v>
      </c>
      <c r="F24" s="33">
        <f t="shared" ref="F24:H24" si="4">SUM(F22:F23)</f>
        <v>83150</v>
      </c>
      <c r="G24" s="33">
        <f t="shared" si="4"/>
        <v>60000</v>
      </c>
      <c r="H24" s="33">
        <f t="shared" si="4"/>
        <v>60000</v>
      </c>
    </row>
    <row r="25" spans="1:8" x14ac:dyDescent="0.25">
      <c r="A25" s="4">
        <v>641320</v>
      </c>
      <c r="B25" s="6" t="s">
        <v>141</v>
      </c>
      <c r="C25" s="7" t="s">
        <v>112</v>
      </c>
      <c r="D25" s="14" t="s">
        <v>101</v>
      </c>
      <c r="E25" s="27">
        <v>265</v>
      </c>
      <c r="F25" s="27">
        <v>130</v>
      </c>
      <c r="G25" s="45">
        <v>130</v>
      </c>
      <c r="H25" s="22">
        <v>130</v>
      </c>
    </row>
    <row r="26" spans="1:8" x14ac:dyDescent="0.25">
      <c r="A26" s="4">
        <v>661510</v>
      </c>
      <c r="B26" s="6" t="s">
        <v>142</v>
      </c>
      <c r="C26" s="7" t="s">
        <v>113</v>
      </c>
      <c r="D26" s="14" t="s">
        <v>101</v>
      </c>
      <c r="E26" s="27">
        <v>10751</v>
      </c>
      <c r="F26" s="27">
        <v>11000</v>
      </c>
      <c r="G26" s="45">
        <v>11000</v>
      </c>
      <c r="H26" s="22">
        <v>11000</v>
      </c>
    </row>
    <row r="27" spans="1:8" x14ac:dyDescent="0.25">
      <c r="A27" s="4">
        <v>683110</v>
      </c>
      <c r="B27" s="6" t="s">
        <v>143</v>
      </c>
      <c r="C27" s="7" t="s">
        <v>114</v>
      </c>
      <c r="D27" s="14" t="s">
        <v>101</v>
      </c>
      <c r="E27" s="27">
        <v>5973</v>
      </c>
      <c r="F27" s="27">
        <v>5900</v>
      </c>
      <c r="G27" s="45">
        <v>5900</v>
      </c>
      <c r="H27" s="22">
        <v>5900</v>
      </c>
    </row>
    <row r="28" spans="1:8" x14ac:dyDescent="0.25">
      <c r="A28" s="4"/>
      <c r="B28" s="6" t="s">
        <v>17</v>
      </c>
      <c r="C28" s="7"/>
      <c r="D28" s="14"/>
      <c r="E28" s="33">
        <f t="shared" ref="E28:H28" si="5">SUM(E25:E27)</f>
        <v>16989</v>
      </c>
      <c r="F28" s="33">
        <f t="shared" si="5"/>
        <v>17030</v>
      </c>
      <c r="G28" s="33">
        <f t="shared" si="5"/>
        <v>17030</v>
      </c>
      <c r="H28" s="33">
        <f t="shared" si="5"/>
        <v>17030</v>
      </c>
    </row>
    <row r="29" spans="1:8" x14ac:dyDescent="0.25">
      <c r="A29" s="4">
        <v>663140</v>
      </c>
      <c r="B29" s="6" t="s">
        <v>22</v>
      </c>
      <c r="C29" s="7" t="s">
        <v>174</v>
      </c>
      <c r="D29" s="14" t="s">
        <v>102</v>
      </c>
      <c r="E29" s="27">
        <v>664</v>
      </c>
      <c r="F29" s="31">
        <v>700</v>
      </c>
      <c r="G29" s="22">
        <v>700</v>
      </c>
      <c r="H29" s="22">
        <v>700</v>
      </c>
    </row>
    <row r="30" spans="1:8" x14ac:dyDescent="0.25">
      <c r="A30" s="4">
        <v>663240</v>
      </c>
      <c r="B30" s="6" t="s">
        <v>169</v>
      </c>
      <c r="C30" s="7" t="s">
        <v>175</v>
      </c>
      <c r="D30" s="14" t="s">
        <v>102</v>
      </c>
      <c r="E30" s="27">
        <v>0</v>
      </c>
      <c r="F30" s="31"/>
      <c r="G30" s="31"/>
      <c r="H30" s="22"/>
    </row>
    <row r="31" spans="1:8" x14ac:dyDescent="0.25">
      <c r="A31" s="4"/>
      <c r="B31" s="6" t="s">
        <v>131</v>
      </c>
      <c r="C31" s="7"/>
      <c r="D31" s="14"/>
      <c r="E31" s="33">
        <f>SUM(E29:E30)</f>
        <v>664</v>
      </c>
      <c r="F31" s="33">
        <f t="shared" ref="F31:H31" si="6">SUM(F29:F30)</f>
        <v>700</v>
      </c>
      <c r="G31" s="33">
        <f t="shared" si="6"/>
        <v>700</v>
      </c>
      <c r="H31" s="33">
        <f t="shared" si="6"/>
        <v>700</v>
      </c>
    </row>
    <row r="32" spans="1:8" x14ac:dyDescent="0.25">
      <c r="A32" s="4">
        <v>721110</v>
      </c>
      <c r="B32" s="6" t="s">
        <v>23</v>
      </c>
      <c r="C32" s="7" t="s">
        <v>115</v>
      </c>
      <c r="D32" s="14" t="s">
        <v>103</v>
      </c>
      <c r="E32" s="27">
        <v>0</v>
      </c>
      <c r="F32" s="31"/>
      <c r="G32" s="31"/>
      <c r="H32" s="22"/>
    </row>
    <row r="33" spans="1:8" x14ac:dyDescent="0.25">
      <c r="A33" s="3"/>
      <c r="B33" s="9" t="s">
        <v>24</v>
      </c>
      <c r="C33" s="9"/>
      <c r="D33" s="12"/>
      <c r="E33" s="34">
        <f>E8+E9+E10+E11+E14+E17+E21+E24+E28+E31+E32</f>
        <v>947224</v>
      </c>
      <c r="F33" s="34">
        <f>F8+F9+F10+F11+F14+F17+F21+F24+F28+F31+F32</f>
        <v>1087567</v>
      </c>
      <c r="G33" s="34">
        <f>G8+G9+G10+G11+G14+G17+G21+G24+G28+G31+G32</f>
        <v>1101828</v>
      </c>
      <c r="H33" s="34">
        <f>H8+H9+H10+H11+H14+H17+H21+H24+H28+H31+H32</f>
        <v>1149398</v>
      </c>
    </row>
    <row r="34" spans="1:8" x14ac:dyDescent="0.25">
      <c r="A34" s="47" t="str">
        <f>A1</f>
        <v>KOMERCIJALNA I TRGOVAČKA ŠKOLA BJELOVAR</v>
      </c>
      <c r="B34" s="47"/>
      <c r="C34" s="47"/>
      <c r="D34" s="15"/>
      <c r="E34" s="39"/>
      <c r="F34" s="29"/>
    </row>
    <row r="35" spans="1:8" x14ac:dyDescent="0.25">
      <c r="A35" s="47" t="str">
        <f>A2</f>
        <v>BJELOVAR, dr. FRANJE TUĐMANA 9</v>
      </c>
      <c r="B35" s="47"/>
      <c r="C35" s="47"/>
      <c r="D35" s="15"/>
      <c r="E35" s="39"/>
      <c r="F35" s="29"/>
      <c r="H35" s="26" t="s">
        <v>133</v>
      </c>
    </row>
    <row r="36" spans="1:8" x14ac:dyDescent="0.25">
      <c r="A36" s="47" t="str">
        <f>A3</f>
        <v>OIB:  65398086491</v>
      </c>
      <c r="B36" s="47"/>
      <c r="C36" s="47"/>
      <c r="D36" s="15"/>
      <c r="E36" s="39"/>
      <c r="F36" s="29"/>
    </row>
    <row r="37" spans="1:8" x14ac:dyDescent="0.25">
      <c r="A37" s="1"/>
      <c r="B37" s="1"/>
      <c r="C37" s="1"/>
      <c r="F37" s="29"/>
    </row>
    <row r="38" spans="1:8" ht="18.75" x14ac:dyDescent="0.3">
      <c r="B38" s="46" t="str">
        <f>B5</f>
        <v xml:space="preserve">  P L A N    P R I H O D A   I   R A S H O D A    2024. G O D I N E,   P R O J E K C I J E  2025. - 2026. GODINE</v>
      </c>
      <c r="C38" s="46"/>
      <c r="D38" s="46"/>
      <c r="E38" s="46"/>
      <c r="F38" s="46"/>
      <c r="G38" s="46"/>
      <c r="H38" s="46"/>
    </row>
    <row r="39" spans="1:8" x14ac:dyDescent="0.25">
      <c r="A39" s="5" t="s">
        <v>0</v>
      </c>
      <c r="B39" s="5" t="s">
        <v>1</v>
      </c>
      <c r="C39" s="5" t="s">
        <v>2</v>
      </c>
      <c r="D39" s="20" t="s">
        <v>5</v>
      </c>
      <c r="E39" s="40" t="s">
        <v>177</v>
      </c>
      <c r="F39" s="30" t="s">
        <v>178</v>
      </c>
      <c r="G39" s="30" t="s">
        <v>179</v>
      </c>
      <c r="H39" s="30" t="s">
        <v>180</v>
      </c>
    </row>
    <row r="40" spans="1:8" x14ac:dyDescent="0.25">
      <c r="A40" s="48" t="s">
        <v>25</v>
      </c>
      <c r="B40" s="49"/>
      <c r="C40" s="3"/>
      <c r="D40" s="11"/>
      <c r="E40" s="27"/>
      <c r="F40" s="31"/>
      <c r="G40" s="31"/>
      <c r="H40" s="22"/>
    </row>
    <row r="41" spans="1:8" x14ac:dyDescent="0.25">
      <c r="A41" s="4">
        <v>323</v>
      </c>
      <c r="B41" s="6" t="s">
        <v>191</v>
      </c>
      <c r="C41" s="7" t="s">
        <v>193</v>
      </c>
      <c r="D41" s="11" t="s">
        <v>93</v>
      </c>
      <c r="E41" s="27">
        <v>0</v>
      </c>
      <c r="F41" s="31">
        <v>588</v>
      </c>
      <c r="G41" s="22">
        <v>588</v>
      </c>
      <c r="H41" s="22">
        <v>588</v>
      </c>
    </row>
    <row r="42" spans="1:8" x14ac:dyDescent="0.25">
      <c r="A42" s="4">
        <v>329</v>
      </c>
      <c r="B42" s="6" t="s">
        <v>192</v>
      </c>
      <c r="C42" s="7" t="s">
        <v>194</v>
      </c>
      <c r="D42" s="11" t="s">
        <v>93</v>
      </c>
      <c r="E42" s="27">
        <v>0</v>
      </c>
      <c r="F42" s="31">
        <v>781</v>
      </c>
      <c r="G42" s="22">
        <v>781</v>
      </c>
      <c r="H42" s="22">
        <v>781</v>
      </c>
    </row>
    <row r="43" spans="1:8" x14ac:dyDescent="0.25">
      <c r="A43" s="4"/>
      <c r="B43" s="6" t="s">
        <v>184</v>
      </c>
      <c r="C43" s="7"/>
      <c r="D43" s="11"/>
      <c r="E43" s="33">
        <f t="shared" ref="E43:H43" si="7">SUM(E41:E42)</f>
        <v>0</v>
      </c>
      <c r="F43" s="33">
        <f t="shared" si="7"/>
        <v>1369</v>
      </c>
      <c r="G43" s="33">
        <f t="shared" si="7"/>
        <v>1369</v>
      </c>
      <c r="H43" s="33">
        <f t="shared" si="7"/>
        <v>1369</v>
      </c>
    </row>
    <row r="44" spans="1:8" x14ac:dyDescent="0.25">
      <c r="A44" s="4">
        <v>323</v>
      </c>
      <c r="B44" s="6" t="s">
        <v>26</v>
      </c>
      <c r="C44" s="7" t="s">
        <v>116</v>
      </c>
      <c r="D44" s="11" t="s">
        <v>94</v>
      </c>
      <c r="E44" s="27">
        <v>266</v>
      </c>
      <c r="F44" s="31">
        <v>650</v>
      </c>
      <c r="G44" s="22">
        <v>650</v>
      </c>
      <c r="H44" s="22">
        <v>650</v>
      </c>
    </row>
    <row r="45" spans="1:8" x14ac:dyDescent="0.25">
      <c r="A45" s="4">
        <v>329</v>
      </c>
      <c r="B45" s="6" t="s">
        <v>27</v>
      </c>
      <c r="C45" s="7" t="s">
        <v>117</v>
      </c>
      <c r="D45" s="11" t="s">
        <v>94</v>
      </c>
      <c r="E45" s="27">
        <v>398</v>
      </c>
      <c r="F45" s="31">
        <v>650</v>
      </c>
      <c r="G45" s="22">
        <v>650</v>
      </c>
      <c r="H45" s="22">
        <v>650</v>
      </c>
    </row>
    <row r="46" spans="1:8" x14ac:dyDescent="0.25">
      <c r="A46" s="4"/>
      <c r="B46" s="6" t="s">
        <v>28</v>
      </c>
      <c r="C46" s="7"/>
      <c r="D46" s="11"/>
      <c r="E46" s="33">
        <f t="shared" ref="E46:H46" si="8">SUM(E44:E45)</f>
        <v>664</v>
      </c>
      <c r="F46" s="33">
        <f t="shared" si="8"/>
        <v>1300</v>
      </c>
      <c r="G46" s="33">
        <f t="shared" si="8"/>
        <v>1300</v>
      </c>
      <c r="H46" s="33">
        <f t="shared" si="8"/>
        <v>1300</v>
      </c>
    </row>
    <row r="47" spans="1:8" x14ac:dyDescent="0.25">
      <c r="A47" s="4">
        <v>323</v>
      </c>
      <c r="B47" s="6" t="s">
        <v>29</v>
      </c>
      <c r="C47" s="7" t="s">
        <v>118</v>
      </c>
      <c r="D47" s="11" t="s">
        <v>95</v>
      </c>
      <c r="E47" s="27">
        <v>1726</v>
      </c>
      <c r="F47" s="31">
        <v>1700</v>
      </c>
      <c r="G47" s="22">
        <v>1700</v>
      </c>
      <c r="H47" s="22">
        <v>1700</v>
      </c>
    </row>
    <row r="48" spans="1:8" x14ac:dyDescent="0.25">
      <c r="A48" s="4"/>
      <c r="B48" s="6" t="s">
        <v>91</v>
      </c>
      <c r="C48" s="8"/>
      <c r="D48" s="12"/>
      <c r="E48" s="33">
        <f t="shared" ref="E48:H48" si="9">SUM(E47:E47)</f>
        <v>1726</v>
      </c>
      <c r="F48" s="33">
        <f t="shared" si="9"/>
        <v>1700</v>
      </c>
      <c r="G48" s="33">
        <f t="shared" si="9"/>
        <v>1700</v>
      </c>
      <c r="H48" s="24">
        <f t="shared" si="9"/>
        <v>1700</v>
      </c>
    </row>
    <row r="49" spans="1:8" x14ac:dyDescent="0.25">
      <c r="A49" s="4">
        <v>321</v>
      </c>
      <c r="B49" s="6" t="s">
        <v>30</v>
      </c>
      <c r="C49" s="7" t="s">
        <v>119</v>
      </c>
      <c r="D49" s="11" t="s">
        <v>96</v>
      </c>
      <c r="E49" s="27">
        <v>23890</v>
      </c>
      <c r="F49" s="31">
        <v>19490</v>
      </c>
      <c r="G49" s="22">
        <v>19730</v>
      </c>
      <c r="H49" s="22">
        <v>19970</v>
      </c>
    </row>
    <row r="50" spans="1:8" x14ac:dyDescent="0.25">
      <c r="A50" s="4">
        <v>322</v>
      </c>
      <c r="B50" s="6" t="s">
        <v>31</v>
      </c>
      <c r="C50" s="7" t="s">
        <v>120</v>
      </c>
      <c r="D50" s="11" t="s">
        <v>96</v>
      </c>
      <c r="E50" s="27">
        <v>25748</v>
      </c>
      <c r="F50" s="31">
        <v>26470</v>
      </c>
      <c r="G50" s="22">
        <v>26790</v>
      </c>
      <c r="H50" s="22">
        <v>27110</v>
      </c>
    </row>
    <row r="51" spans="1:8" x14ac:dyDescent="0.25">
      <c r="A51" s="4">
        <v>323</v>
      </c>
      <c r="B51" s="6" t="s">
        <v>32</v>
      </c>
      <c r="C51" s="7" t="s">
        <v>121</v>
      </c>
      <c r="D51" s="11" t="s">
        <v>96</v>
      </c>
      <c r="E51" s="27">
        <v>19776</v>
      </c>
      <c r="F51" s="31">
        <v>23930</v>
      </c>
      <c r="G51" s="22">
        <v>24220</v>
      </c>
      <c r="H51" s="22">
        <v>24510</v>
      </c>
    </row>
    <row r="52" spans="1:8" x14ac:dyDescent="0.25">
      <c r="A52" s="4">
        <v>323</v>
      </c>
      <c r="B52" s="6" t="s">
        <v>33</v>
      </c>
      <c r="C52" s="7"/>
      <c r="D52" s="11" t="s">
        <v>96</v>
      </c>
      <c r="E52" s="27">
        <v>0</v>
      </c>
      <c r="F52" s="31">
        <v>0</v>
      </c>
      <c r="G52" s="22">
        <f t="shared" ref="G52" si="10">H52/7.5345</f>
        <v>0</v>
      </c>
      <c r="H52" s="22"/>
    </row>
    <row r="53" spans="1:8" x14ac:dyDescent="0.25">
      <c r="A53" s="4">
        <v>324</v>
      </c>
      <c r="B53" s="6" t="s">
        <v>34</v>
      </c>
      <c r="C53" s="7" t="s">
        <v>122</v>
      </c>
      <c r="D53" s="11" t="s">
        <v>96</v>
      </c>
      <c r="E53" s="27">
        <v>133</v>
      </c>
      <c r="F53" s="31">
        <v>133</v>
      </c>
      <c r="G53" s="22">
        <v>133</v>
      </c>
      <c r="H53" s="22">
        <v>133</v>
      </c>
    </row>
    <row r="54" spans="1:8" x14ac:dyDescent="0.25">
      <c r="A54" s="4">
        <v>329</v>
      </c>
      <c r="B54" s="6" t="s">
        <v>35</v>
      </c>
      <c r="C54" s="7" t="s">
        <v>123</v>
      </c>
      <c r="D54" s="11" t="s">
        <v>96</v>
      </c>
      <c r="E54" s="27">
        <v>2522</v>
      </c>
      <c r="F54" s="31">
        <v>2580</v>
      </c>
      <c r="G54" s="22">
        <v>2610</v>
      </c>
      <c r="H54" s="22">
        <v>2650</v>
      </c>
    </row>
    <row r="55" spans="1:8" x14ac:dyDescent="0.25">
      <c r="A55" s="4">
        <v>343</v>
      </c>
      <c r="B55" s="6" t="s">
        <v>36</v>
      </c>
      <c r="C55" s="7" t="s">
        <v>124</v>
      </c>
      <c r="D55" s="11" t="s">
        <v>96</v>
      </c>
      <c r="E55" s="27">
        <v>796</v>
      </c>
      <c r="F55" s="31">
        <v>830</v>
      </c>
      <c r="G55" s="22">
        <v>850</v>
      </c>
      <c r="H55" s="22">
        <v>890</v>
      </c>
    </row>
    <row r="56" spans="1:8" x14ac:dyDescent="0.25">
      <c r="A56" s="4">
        <v>422</v>
      </c>
      <c r="B56" s="6" t="s">
        <v>37</v>
      </c>
      <c r="C56" s="7" t="s">
        <v>125</v>
      </c>
      <c r="D56" s="11" t="s">
        <v>96</v>
      </c>
      <c r="E56" s="27">
        <v>2389</v>
      </c>
      <c r="F56" s="31">
        <v>1779</v>
      </c>
      <c r="G56" s="22">
        <v>1780</v>
      </c>
      <c r="H56" s="22">
        <v>1750</v>
      </c>
    </row>
    <row r="57" spans="1:8" x14ac:dyDescent="0.25">
      <c r="A57" s="4">
        <v>424</v>
      </c>
      <c r="B57" s="6" t="s">
        <v>38</v>
      </c>
      <c r="C57" s="7" t="s">
        <v>126</v>
      </c>
      <c r="D57" s="11" t="s">
        <v>96</v>
      </c>
      <c r="E57" s="27">
        <v>398</v>
      </c>
      <c r="F57" s="31">
        <v>440</v>
      </c>
      <c r="G57" s="22">
        <v>440</v>
      </c>
      <c r="H57" s="22">
        <v>440</v>
      </c>
    </row>
    <row r="58" spans="1:8" x14ac:dyDescent="0.25">
      <c r="A58" s="4"/>
      <c r="B58" s="6" t="s">
        <v>39</v>
      </c>
      <c r="C58" s="7"/>
      <c r="D58" s="11"/>
      <c r="E58" s="33">
        <f t="shared" ref="E58:H58" si="11">SUM(E49:E57)</f>
        <v>75652</v>
      </c>
      <c r="F58" s="33">
        <f t="shared" si="11"/>
        <v>75652</v>
      </c>
      <c r="G58" s="33">
        <f t="shared" si="11"/>
        <v>76553</v>
      </c>
      <c r="H58" s="24">
        <f t="shared" si="11"/>
        <v>77453</v>
      </c>
    </row>
    <row r="59" spans="1:8" x14ac:dyDescent="0.25">
      <c r="A59" s="4">
        <v>322</v>
      </c>
      <c r="B59" s="6" t="s">
        <v>40</v>
      </c>
      <c r="C59" s="7" t="s">
        <v>127</v>
      </c>
      <c r="D59" s="11" t="s">
        <v>97</v>
      </c>
      <c r="E59" s="27">
        <v>100</v>
      </c>
      <c r="F59" s="31"/>
      <c r="G59" s="31">
        <f>H59/7.5345</f>
        <v>0</v>
      </c>
      <c r="H59" s="22"/>
    </row>
    <row r="60" spans="1:8" x14ac:dyDescent="0.25">
      <c r="A60" s="4">
        <v>322</v>
      </c>
      <c r="B60" s="6" t="s">
        <v>40</v>
      </c>
      <c r="C60" s="7" t="s">
        <v>128</v>
      </c>
      <c r="D60" s="11" t="s">
        <v>98</v>
      </c>
      <c r="E60" s="27">
        <v>941</v>
      </c>
      <c r="F60" s="31"/>
      <c r="G60" s="31">
        <f t="shared" ref="G60" si="12">H60/7.5345</f>
        <v>0</v>
      </c>
      <c r="H60" s="22"/>
    </row>
    <row r="61" spans="1:8" x14ac:dyDescent="0.25">
      <c r="A61" s="4"/>
      <c r="B61" s="6" t="s">
        <v>41</v>
      </c>
      <c r="C61" s="7"/>
      <c r="D61" s="11"/>
      <c r="E61" s="33">
        <f>SUM(E59:E60)</f>
        <v>1041</v>
      </c>
      <c r="F61" s="33">
        <f t="shared" ref="F61:H61" si="13">SUM(F59:F60)</f>
        <v>0</v>
      </c>
      <c r="G61" s="33">
        <f t="shared" si="13"/>
        <v>0</v>
      </c>
      <c r="H61" s="33">
        <f t="shared" si="13"/>
        <v>0</v>
      </c>
    </row>
    <row r="62" spans="1:8" x14ac:dyDescent="0.25">
      <c r="A62" s="4">
        <v>311</v>
      </c>
      <c r="B62" s="6" t="s">
        <v>81</v>
      </c>
      <c r="C62" s="7" t="s">
        <v>144</v>
      </c>
      <c r="D62" s="11" t="s">
        <v>99</v>
      </c>
      <c r="E62" s="27">
        <v>660694</v>
      </c>
      <c r="F62" s="31">
        <v>736670</v>
      </c>
      <c r="G62" s="22">
        <v>773500</v>
      </c>
      <c r="H62" s="22">
        <v>812200</v>
      </c>
    </row>
    <row r="63" spans="1:8" x14ac:dyDescent="0.25">
      <c r="A63" s="4">
        <v>312</v>
      </c>
      <c r="B63" s="6" t="s">
        <v>82</v>
      </c>
      <c r="C63" s="7" t="s">
        <v>145</v>
      </c>
      <c r="D63" s="11" t="s">
        <v>99</v>
      </c>
      <c r="E63" s="27">
        <v>23890</v>
      </c>
      <c r="F63" s="31">
        <v>31300</v>
      </c>
      <c r="G63" s="22">
        <v>32900</v>
      </c>
      <c r="H63" s="22">
        <v>34500</v>
      </c>
    </row>
    <row r="64" spans="1:8" x14ac:dyDescent="0.25">
      <c r="A64" s="4">
        <v>313</v>
      </c>
      <c r="B64" s="6" t="s">
        <v>83</v>
      </c>
      <c r="C64" s="7" t="s">
        <v>146</v>
      </c>
      <c r="D64" s="11" t="s">
        <v>99</v>
      </c>
      <c r="E64" s="27">
        <v>109098</v>
      </c>
      <c r="F64" s="31">
        <v>121550</v>
      </c>
      <c r="G64" s="22">
        <v>127630</v>
      </c>
      <c r="H64" s="22">
        <v>134000</v>
      </c>
    </row>
    <row r="65" spans="1:8" x14ac:dyDescent="0.25">
      <c r="A65" s="4">
        <v>321</v>
      </c>
      <c r="B65" s="6" t="s">
        <v>84</v>
      </c>
      <c r="C65" s="7" t="s">
        <v>147</v>
      </c>
      <c r="D65" s="11" t="s">
        <v>99</v>
      </c>
      <c r="E65" s="27">
        <v>133</v>
      </c>
      <c r="F65" s="31">
        <v>1150</v>
      </c>
      <c r="G65" s="22">
        <v>150</v>
      </c>
      <c r="H65" s="22">
        <v>150</v>
      </c>
    </row>
    <row r="66" spans="1:8" x14ac:dyDescent="0.25">
      <c r="A66" s="4">
        <v>322</v>
      </c>
      <c r="B66" s="6" t="s">
        <v>85</v>
      </c>
      <c r="C66" s="7" t="s">
        <v>148</v>
      </c>
      <c r="D66" s="11" t="s">
        <v>99</v>
      </c>
      <c r="E66" s="27">
        <v>265</v>
      </c>
      <c r="F66" s="31">
        <v>1810</v>
      </c>
      <c r="G66" s="22">
        <v>650</v>
      </c>
      <c r="H66" s="22">
        <v>650</v>
      </c>
    </row>
    <row r="67" spans="1:8" x14ac:dyDescent="0.25">
      <c r="A67" s="47" t="str">
        <f>A1</f>
        <v>KOMERCIJALNA I TRGOVAČKA ŠKOLA BJELOVAR</v>
      </c>
      <c r="B67" s="47"/>
      <c r="C67" s="47"/>
      <c r="D67" s="15"/>
      <c r="E67" s="39"/>
      <c r="F67" s="29"/>
    </row>
    <row r="68" spans="1:8" x14ac:dyDescent="0.25">
      <c r="A68" s="47" t="str">
        <f>A2</f>
        <v>BJELOVAR, dr. FRANJE TUĐMANA 9</v>
      </c>
      <c r="B68" s="47"/>
      <c r="C68" s="47"/>
      <c r="D68" s="15"/>
      <c r="E68" s="39"/>
      <c r="F68" s="29"/>
      <c r="H68" s="26" t="s">
        <v>134</v>
      </c>
    </row>
    <row r="69" spans="1:8" x14ac:dyDescent="0.25">
      <c r="A69" s="47" t="str">
        <f>A3</f>
        <v>OIB:  65398086491</v>
      </c>
      <c r="B69" s="47"/>
      <c r="C69" s="47"/>
      <c r="D69" s="15"/>
      <c r="E69" s="39"/>
      <c r="F69" s="29"/>
    </row>
    <row r="70" spans="1:8" x14ac:dyDescent="0.25">
      <c r="A70" s="1"/>
      <c r="B70" s="1"/>
      <c r="C70" s="1"/>
      <c r="F70" s="29"/>
    </row>
    <row r="71" spans="1:8" ht="18.75" x14ac:dyDescent="0.3">
      <c r="B71" s="46" t="str">
        <f>B5</f>
        <v xml:space="preserve">  P L A N    P R I H O D A   I   R A S H O D A    2024. G O D I N E,   P R O J E K C I J E  2025. - 2026. GODINE</v>
      </c>
      <c r="C71" s="46"/>
      <c r="D71" s="46"/>
      <c r="E71" s="46"/>
      <c r="F71" s="46"/>
      <c r="G71" s="46"/>
      <c r="H71" s="46"/>
    </row>
    <row r="72" spans="1:8" x14ac:dyDescent="0.25">
      <c r="A72" s="5" t="s">
        <v>0</v>
      </c>
      <c r="B72" s="5" t="s">
        <v>1</v>
      </c>
      <c r="C72" s="5" t="s">
        <v>2</v>
      </c>
      <c r="D72" s="20" t="s">
        <v>5</v>
      </c>
      <c r="E72" s="40" t="s">
        <v>177</v>
      </c>
      <c r="F72" s="30" t="s">
        <v>178</v>
      </c>
      <c r="G72" s="30" t="s">
        <v>179</v>
      </c>
      <c r="H72" s="30" t="s">
        <v>180</v>
      </c>
    </row>
    <row r="73" spans="1:8" x14ac:dyDescent="0.25">
      <c r="A73" s="4">
        <v>323</v>
      </c>
      <c r="B73" s="6" t="s">
        <v>86</v>
      </c>
      <c r="C73" s="7" t="s">
        <v>149</v>
      </c>
      <c r="D73" s="11" t="s">
        <v>99</v>
      </c>
      <c r="E73" s="27">
        <v>398</v>
      </c>
      <c r="F73" s="31">
        <v>2440</v>
      </c>
      <c r="G73" s="22">
        <v>700</v>
      </c>
      <c r="H73" s="22">
        <v>700</v>
      </c>
    </row>
    <row r="74" spans="1:8" x14ac:dyDescent="0.25">
      <c r="A74" s="4">
        <v>324</v>
      </c>
      <c r="B74" s="6" t="s">
        <v>173</v>
      </c>
      <c r="C74" s="7" t="s">
        <v>176</v>
      </c>
      <c r="D74" s="11" t="s">
        <v>99</v>
      </c>
      <c r="E74" s="27">
        <v>133</v>
      </c>
      <c r="F74" s="31">
        <v>133</v>
      </c>
      <c r="G74" s="22">
        <v>133</v>
      </c>
      <c r="H74" s="22">
        <v>133</v>
      </c>
    </row>
    <row r="75" spans="1:8" x14ac:dyDescent="0.25">
      <c r="A75" s="4">
        <v>329</v>
      </c>
      <c r="B75" s="6" t="s">
        <v>87</v>
      </c>
      <c r="C75" s="7" t="s">
        <v>150</v>
      </c>
      <c r="D75" s="11" t="s">
        <v>99</v>
      </c>
      <c r="E75" s="27">
        <v>1991</v>
      </c>
      <c r="F75" s="31">
        <v>3430</v>
      </c>
      <c r="G75" s="22">
        <v>2930</v>
      </c>
      <c r="H75" s="22">
        <v>2930</v>
      </c>
    </row>
    <row r="76" spans="1:8" x14ac:dyDescent="0.25">
      <c r="A76" s="4">
        <v>343</v>
      </c>
      <c r="B76" s="6" t="s">
        <v>88</v>
      </c>
      <c r="C76" s="7" t="s">
        <v>151</v>
      </c>
      <c r="D76" s="11" t="s">
        <v>99</v>
      </c>
      <c r="E76" s="27">
        <v>1593</v>
      </c>
      <c r="F76" s="31">
        <v>865</v>
      </c>
      <c r="G76" s="22">
        <v>265</v>
      </c>
      <c r="H76" s="22">
        <v>265</v>
      </c>
    </row>
    <row r="77" spans="1:8" x14ac:dyDescent="0.25">
      <c r="A77" s="4">
        <v>381</v>
      </c>
      <c r="B77" s="6" t="s">
        <v>190</v>
      </c>
      <c r="C77" s="7" t="s">
        <v>195</v>
      </c>
      <c r="D77" s="11" t="s">
        <v>99</v>
      </c>
      <c r="E77" s="27">
        <v>0</v>
      </c>
      <c r="F77" s="31">
        <v>1000</v>
      </c>
      <c r="G77" s="22">
        <v>1000</v>
      </c>
      <c r="H77" s="22">
        <v>1000</v>
      </c>
    </row>
    <row r="78" spans="1:8" x14ac:dyDescent="0.25">
      <c r="A78" s="4">
        <v>422</v>
      </c>
      <c r="B78" s="6" t="s">
        <v>89</v>
      </c>
      <c r="C78" s="7" t="s">
        <v>153</v>
      </c>
      <c r="D78" s="11" t="s">
        <v>99</v>
      </c>
      <c r="E78" s="27">
        <v>1327</v>
      </c>
      <c r="F78" s="31">
        <v>4327</v>
      </c>
      <c r="G78" s="22">
        <v>1327</v>
      </c>
      <c r="H78" s="22">
        <v>1327</v>
      </c>
    </row>
    <row r="79" spans="1:8" x14ac:dyDescent="0.25">
      <c r="A79" s="4">
        <v>424</v>
      </c>
      <c r="B79" s="6" t="s">
        <v>90</v>
      </c>
      <c r="C79" s="7" t="s">
        <v>152</v>
      </c>
      <c r="D79" s="11" t="s">
        <v>99</v>
      </c>
      <c r="E79" s="27">
        <v>1991</v>
      </c>
      <c r="F79" s="31">
        <v>1991</v>
      </c>
      <c r="G79" s="22">
        <v>1991</v>
      </c>
      <c r="H79" s="22">
        <v>1991</v>
      </c>
    </row>
    <row r="80" spans="1:8" x14ac:dyDescent="0.25">
      <c r="A80" s="4" t="s">
        <v>51</v>
      </c>
      <c r="B80" s="6" t="s">
        <v>52</v>
      </c>
      <c r="C80" s="7"/>
      <c r="D80" s="12"/>
      <c r="E80" s="33">
        <f t="shared" ref="E80:H80" si="14">SUM(E62:E79)</f>
        <v>801513</v>
      </c>
      <c r="F80" s="33">
        <f t="shared" si="14"/>
        <v>906666</v>
      </c>
      <c r="G80" s="33">
        <f t="shared" si="14"/>
        <v>943176</v>
      </c>
      <c r="H80" s="33">
        <f t="shared" si="14"/>
        <v>989846</v>
      </c>
    </row>
    <row r="81" spans="1:8" x14ac:dyDescent="0.25">
      <c r="A81" s="4">
        <v>311</v>
      </c>
      <c r="B81" s="6" t="s">
        <v>171</v>
      </c>
      <c r="C81" s="7"/>
      <c r="D81" s="11"/>
      <c r="E81" s="27"/>
      <c r="F81" s="31"/>
      <c r="G81" s="31"/>
      <c r="H81" s="22"/>
    </row>
    <row r="82" spans="1:8" x14ac:dyDescent="0.25">
      <c r="A82" s="4">
        <v>313</v>
      </c>
      <c r="B82" s="6" t="s">
        <v>172</v>
      </c>
      <c r="C82" s="7"/>
      <c r="D82" s="11"/>
      <c r="E82" s="27"/>
      <c r="F82" s="31"/>
      <c r="G82" s="31"/>
      <c r="H82" s="22"/>
    </row>
    <row r="83" spans="1:8" x14ac:dyDescent="0.25">
      <c r="A83" s="4">
        <v>321</v>
      </c>
      <c r="B83" s="6" t="s">
        <v>188</v>
      </c>
      <c r="C83" s="7" t="s">
        <v>196</v>
      </c>
      <c r="D83" s="11"/>
      <c r="E83" s="27">
        <v>1327</v>
      </c>
      <c r="F83" s="31">
        <v>15000</v>
      </c>
      <c r="G83" s="22">
        <v>11000</v>
      </c>
      <c r="H83" s="22">
        <v>11000</v>
      </c>
    </row>
    <row r="84" spans="1:8" x14ac:dyDescent="0.25">
      <c r="A84" s="4">
        <v>323</v>
      </c>
      <c r="B84" s="6" t="s">
        <v>189</v>
      </c>
      <c r="C84" s="7" t="s">
        <v>197</v>
      </c>
      <c r="D84" s="11"/>
      <c r="E84" s="27">
        <v>10618</v>
      </c>
      <c r="F84" s="31">
        <v>15000</v>
      </c>
      <c r="G84" s="22">
        <v>15000</v>
      </c>
      <c r="H84" s="22">
        <v>15000</v>
      </c>
    </row>
    <row r="85" spans="1:8" x14ac:dyDescent="0.25">
      <c r="A85" s="4">
        <v>329</v>
      </c>
      <c r="B85" s="6" t="s">
        <v>53</v>
      </c>
      <c r="C85" s="7" t="s">
        <v>198</v>
      </c>
      <c r="D85" s="11"/>
      <c r="E85" s="27">
        <v>37030</v>
      </c>
      <c r="F85" s="31">
        <v>53150</v>
      </c>
      <c r="G85" s="22">
        <v>34000</v>
      </c>
      <c r="H85" s="22">
        <v>34000</v>
      </c>
    </row>
    <row r="86" spans="1:8" x14ac:dyDescent="0.25">
      <c r="A86" s="4"/>
      <c r="B86" s="6" t="s">
        <v>92</v>
      </c>
      <c r="C86" s="7"/>
      <c r="D86" s="11"/>
      <c r="E86" s="33">
        <f>SUM(E81:E85)</f>
        <v>48975</v>
      </c>
      <c r="F86" s="33">
        <f t="shared" ref="F86:H86" si="15">SUM(F81:F85)</f>
        <v>83150</v>
      </c>
      <c r="G86" s="33">
        <f t="shared" si="15"/>
        <v>60000</v>
      </c>
      <c r="H86" s="24">
        <f t="shared" si="15"/>
        <v>60000</v>
      </c>
    </row>
    <row r="87" spans="1:8" x14ac:dyDescent="0.25">
      <c r="A87" s="4">
        <v>311</v>
      </c>
      <c r="B87" s="6" t="s">
        <v>54</v>
      </c>
      <c r="C87" s="7" t="s">
        <v>154</v>
      </c>
      <c r="D87" s="11" t="s">
        <v>101</v>
      </c>
      <c r="E87" s="27">
        <v>398</v>
      </c>
      <c r="F87" s="31">
        <v>398</v>
      </c>
      <c r="G87" s="22">
        <v>398</v>
      </c>
      <c r="H87" s="22">
        <v>398</v>
      </c>
    </row>
    <row r="88" spans="1:8" x14ac:dyDescent="0.25">
      <c r="A88" s="4">
        <v>312</v>
      </c>
      <c r="B88" s="6" t="s">
        <v>55</v>
      </c>
      <c r="C88" s="7" t="s">
        <v>156</v>
      </c>
      <c r="D88" s="11" t="s">
        <v>101</v>
      </c>
      <c r="E88" s="27">
        <v>0</v>
      </c>
      <c r="F88" s="31">
        <v>0</v>
      </c>
      <c r="G88" s="22">
        <v>0</v>
      </c>
      <c r="H88" s="22">
        <v>0</v>
      </c>
    </row>
    <row r="89" spans="1:8" x14ac:dyDescent="0.25">
      <c r="A89" s="4">
        <v>313</v>
      </c>
      <c r="B89" s="6" t="s">
        <v>56</v>
      </c>
      <c r="C89" s="7" t="s">
        <v>155</v>
      </c>
      <c r="D89" s="11" t="s">
        <v>101</v>
      </c>
      <c r="E89" s="27">
        <v>133</v>
      </c>
      <c r="F89" s="31">
        <v>133</v>
      </c>
      <c r="G89" s="22">
        <v>133</v>
      </c>
      <c r="H89" s="22">
        <v>133</v>
      </c>
    </row>
    <row r="90" spans="1:8" x14ac:dyDescent="0.25">
      <c r="A90" s="4">
        <v>321</v>
      </c>
      <c r="B90" s="6" t="s">
        <v>57</v>
      </c>
      <c r="C90" s="7" t="s">
        <v>157</v>
      </c>
      <c r="D90" s="11" t="s">
        <v>101</v>
      </c>
      <c r="E90" s="27">
        <v>265</v>
      </c>
      <c r="F90" s="31">
        <v>1500</v>
      </c>
      <c r="G90" s="22">
        <v>1500</v>
      </c>
      <c r="H90" s="22">
        <v>1500</v>
      </c>
    </row>
    <row r="91" spans="1:8" x14ac:dyDescent="0.25">
      <c r="A91" s="4">
        <v>322</v>
      </c>
      <c r="B91" s="6" t="s">
        <v>64</v>
      </c>
      <c r="C91" s="7" t="s">
        <v>158</v>
      </c>
      <c r="D91" s="11" t="s">
        <v>101</v>
      </c>
      <c r="E91" s="27">
        <v>265</v>
      </c>
      <c r="F91" s="31">
        <v>1000</v>
      </c>
      <c r="G91" s="22">
        <v>1000</v>
      </c>
      <c r="H91" s="22">
        <v>1000</v>
      </c>
    </row>
    <row r="92" spans="1:8" x14ac:dyDescent="0.25">
      <c r="A92" s="4">
        <v>323</v>
      </c>
      <c r="B92" s="6" t="s">
        <v>58</v>
      </c>
      <c r="C92" s="7" t="s">
        <v>159</v>
      </c>
      <c r="D92" s="11" t="s">
        <v>101</v>
      </c>
      <c r="E92" s="27">
        <v>7034</v>
      </c>
      <c r="F92" s="31">
        <v>3200</v>
      </c>
      <c r="G92" s="22">
        <v>3200</v>
      </c>
      <c r="H92" s="22">
        <v>3200</v>
      </c>
    </row>
    <row r="93" spans="1:8" x14ac:dyDescent="0.25">
      <c r="A93" s="4">
        <v>324</v>
      </c>
      <c r="B93" s="6" t="s">
        <v>59</v>
      </c>
      <c r="C93" s="7" t="s">
        <v>160</v>
      </c>
      <c r="D93" s="11" t="s">
        <v>101</v>
      </c>
      <c r="E93" s="27">
        <v>133</v>
      </c>
      <c r="F93" s="31">
        <v>133</v>
      </c>
      <c r="G93" s="22">
        <v>133</v>
      </c>
      <c r="H93" s="22">
        <v>133</v>
      </c>
    </row>
    <row r="94" spans="1:8" x14ac:dyDescent="0.25">
      <c r="A94" s="4">
        <v>329</v>
      </c>
      <c r="B94" s="6" t="s">
        <v>65</v>
      </c>
      <c r="C94" s="7" t="s">
        <v>161</v>
      </c>
      <c r="D94" s="11" t="s">
        <v>101</v>
      </c>
      <c r="E94" s="27">
        <v>797</v>
      </c>
      <c r="F94" s="31">
        <v>1500</v>
      </c>
      <c r="G94" s="22">
        <v>1500</v>
      </c>
      <c r="H94" s="22">
        <v>1500</v>
      </c>
    </row>
    <row r="95" spans="1:8" x14ac:dyDescent="0.25">
      <c r="A95" s="4">
        <v>381</v>
      </c>
      <c r="B95" s="6" t="s">
        <v>60</v>
      </c>
      <c r="C95" s="7"/>
      <c r="D95" s="11" t="s">
        <v>101</v>
      </c>
      <c r="E95" s="27">
        <v>0</v>
      </c>
      <c r="F95" s="31">
        <v>0</v>
      </c>
      <c r="G95" s="22">
        <v>0</v>
      </c>
      <c r="H95" s="22">
        <v>0</v>
      </c>
    </row>
    <row r="96" spans="1:8" x14ac:dyDescent="0.25">
      <c r="A96" s="4">
        <v>422</v>
      </c>
      <c r="B96" s="6" t="s">
        <v>61</v>
      </c>
      <c r="C96" s="7" t="s">
        <v>162</v>
      </c>
      <c r="D96" s="11" t="s">
        <v>101</v>
      </c>
      <c r="E96" s="27">
        <v>7300</v>
      </c>
      <c r="F96" s="31">
        <v>7766</v>
      </c>
      <c r="G96" s="22">
        <v>7766</v>
      </c>
      <c r="H96" s="22">
        <v>7766</v>
      </c>
    </row>
    <row r="97" spans="1:8" x14ac:dyDescent="0.25">
      <c r="A97" s="4">
        <v>424</v>
      </c>
      <c r="B97" s="6" t="s">
        <v>62</v>
      </c>
      <c r="C97" s="7" t="s">
        <v>163</v>
      </c>
      <c r="D97" s="11" t="s">
        <v>101</v>
      </c>
      <c r="E97" s="27">
        <v>664</v>
      </c>
      <c r="F97" s="31">
        <v>1400</v>
      </c>
      <c r="G97" s="22">
        <v>1400</v>
      </c>
      <c r="H97" s="22">
        <v>1400</v>
      </c>
    </row>
    <row r="98" spans="1:8" x14ac:dyDescent="0.25">
      <c r="A98" s="4"/>
      <c r="B98" s="6" t="s">
        <v>63</v>
      </c>
      <c r="C98" s="7"/>
      <c r="D98" s="12"/>
      <c r="E98" s="33">
        <f t="shared" ref="E98:H98" si="16">SUM(E87:E97)</f>
        <v>16989</v>
      </c>
      <c r="F98" s="33">
        <f t="shared" si="16"/>
        <v>17030</v>
      </c>
      <c r="G98" s="33">
        <f t="shared" si="16"/>
        <v>17030</v>
      </c>
      <c r="H98" s="33">
        <f t="shared" si="16"/>
        <v>17030</v>
      </c>
    </row>
    <row r="99" spans="1:8" x14ac:dyDescent="0.25">
      <c r="A99" s="4">
        <v>323</v>
      </c>
      <c r="B99" s="6" t="s">
        <v>66</v>
      </c>
      <c r="C99" s="10" t="s">
        <v>164</v>
      </c>
      <c r="D99" s="11" t="s">
        <v>102</v>
      </c>
      <c r="E99" s="27">
        <v>664</v>
      </c>
      <c r="F99" s="31">
        <v>500</v>
      </c>
      <c r="G99" s="22">
        <v>500</v>
      </c>
      <c r="H99" s="22">
        <v>500</v>
      </c>
    </row>
    <row r="100" spans="1:8" x14ac:dyDescent="0.25">
      <c r="A100" s="47" t="str">
        <f>A1</f>
        <v>KOMERCIJALNA I TRGOVAČKA ŠKOLA BJELOVAR</v>
      </c>
      <c r="B100" s="47"/>
      <c r="C100" s="47"/>
      <c r="D100" s="15"/>
      <c r="E100" s="39"/>
      <c r="F100" s="29"/>
    </row>
    <row r="101" spans="1:8" x14ac:dyDescent="0.25">
      <c r="A101" s="47" t="str">
        <f>A2</f>
        <v>BJELOVAR, dr. FRANJE TUĐMANA 9</v>
      </c>
      <c r="B101" s="47"/>
      <c r="C101" s="47"/>
      <c r="D101" s="15"/>
      <c r="E101" s="39"/>
      <c r="F101" s="29"/>
      <c r="H101" s="26" t="s">
        <v>135</v>
      </c>
    </row>
    <row r="102" spans="1:8" x14ac:dyDescent="0.25">
      <c r="A102" s="47" t="str">
        <f>A3</f>
        <v>OIB:  65398086491</v>
      </c>
      <c r="B102" s="47"/>
      <c r="C102" s="47"/>
      <c r="D102" s="15"/>
      <c r="E102" s="39"/>
      <c r="F102" s="29"/>
    </row>
    <row r="103" spans="1:8" x14ac:dyDescent="0.25">
      <c r="A103" s="1"/>
      <c r="B103" s="1"/>
      <c r="C103" s="1"/>
      <c r="F103" s="29"/>
    </row>
    <row r="104" spans="1:8" ht="18.75" x14ac:dyDescent="0.3">
      <c r="B104" s="46" t="str">
        <f>B5</f>
        <v xml:space="preserve">  P L A N    P R I H O D A   I   R A S H O D A    2024. G O D I N E,   P R O J E K C I J E  2025. - 2026. GODINE</v>
      </c>
      <c r="C104" s="46"/>
      <c r="D104" s="46"/>
      <c r="E104" s="46"/>
      <c r="F104" s="46"/>
      <c r="G104" s="46"/>
      <c r="H104" s="46"/>
    </row>
    <row r="105" spans="1:8" x14ac:dyDescent="0.25">
      <c r="A105" s="5" t="s">
        <v>0</v>
      </c>
      <c r="B105" s="5" t="s">
        <v>1</v>
      </c>
      <c r="C105" s="5" t="s">
        <v>2</v>
      </c>
      <c r="D105" s="20" t="s">
        <v>5</v>
      </c>
      <c r="E105" s="40" t="s">
        <v>177</v>
      </c>
      <c r="F105" s="30" t="s">
        <v>178</v>
      </c>
      <c r="G105" s="30" t="s">
        <v>179</v>
      </c>
      <c r="H105" s="30" t="s">
        <v>180</v>
      </c>
    </row>
    <row r="106" spans="1:8" x14ac:dyDescent="0.25">
      <c r="A106" s="4">
        <v>329</v>
      </c>
      <c r="B106" s="6" t="s">
        <v>67</v>
      </c>
      <c r="C106" s="10" t="s">
        <v>166</v>
      </c>
      <c r="D106" s="11" t="s">
        <v>102</v>
      </c>
      <c r="E106" s="27">
        <v>0</v>
      </c>
      <c r="F106" s="31">
        <v>200</v>
      </c>
      <c r="G106" s="22">
        <v>200</v>
      </c>
      <c r="H106" s="22">
        <v>200</v>
      </c>
    </row>
    <row r="107" spans="1:8" x14ac:dyDescent="0.25">
      <c r="A107" s="4">
        <v>422</v>
      </c>
      <c r="B107" s="6" t="s">
        <v>68</v>
      </c>
      <c r="C107" s="10" t="s">
        <v>167</v>
      </c>
      <c r="D107" s="11" t="s">
        <v>102</v>
      </c>
      <c r="E107" s="27">
        <v>0</v>
      </c>
      <c r="F107" s="31">
        <v>0</v>
      </c>
      <c r="G107" s="31">
        <v>0</v>
      </c>
      <c r="H107" s="22">
        <v>0</v>
      </c>
    </row>
    <row r="108" spans="1:8" x14ac:dyDescent="0.25">
      <c r="A108" s="4">
        <v>424</v>
      </c>
      <c r="B108" s="6" t="s">
        <v>69</v>
      </c>
      <c r="C108" s="10" t="s">
        <v>168</v>
      </c>
      <c r="D108" s="11" t="s">
        <v>102</v>
      </c>
      <c r="E108" s="27">
        <v>0</v>
      </c>
      <c r="F108" s="31">
        <v>0</v>
      </c>
      <c r="G108" s="31">
        <f t="shared" ref="G108" si="17">H108/7.5345</f>
        <v>0</v>
      </c>
      <c r="H108" s="22"/>
    </row>
    <row r="109" spans="1:8" x14ac:dyDescent="0.25">
      <c r="A109" s="4"/>
      <c r="B109" s="6" t="s">
        <v>70</v>
      </c>
      <c r="C109" s="10"/>
      <c r="D109" s="12"/>
      <c r="E109" s="33">
        <f t="shared" ref="E109:H109" si="18">SUM(E99:E108)</f>
        <v>664</v>
      </c>
      <c r="F109" s="33">
        <f t="shared" si="18"/>
        <v>700</v>
      </c>
      <c r="G109" s="33">
        <f t="shared" si="18"/>
        <v>700</v>
      </c>
      <c r="H109" s="33">
        <f t="shared" si="18"/>
        <v>700</v>
      </c>
    </row>
    <row r="110" spans="1:8" x14ac:dyDescent="0.25">
      <c r="A110" s="4">
        <v>424</v>
      </c>
      <c r="B110" s="6" t="s">
        <v>71</v>
      </c>
      <c r="C110" s="10" t="s">
        <v>165</v>
      </c>
      <c r="D110" s="11" t="s">
        <v>103</v>
      </c>
      <c r="E110" s="27">
        <v>0</v>
      </c>
      <c r="F110" s="31"/>
      <c r="G110" s="31"/>
      <c r="H110" s="22"/>
    </row>
    <row r="111" spans="1:8" x14ac:dyDescent="0.25">
      <c r="A111" s="4"/>
      <c r="B111" s="6" t="s">
        <v>72</v>
      </c>
      <c r="C111" s="10"/>
      <c r="D111" s="12"/>
      <c r="E111" s="33">
        <f t="shared" ref="E111:H111" si="19">SUM(E110:E110)</f>
        <v>0</v>
      </c>
      <c r="F111" s="33">
        <f t="shared" si="19"/>
        <v>0</v>
      </c>
      <c r="G111" s="33">
        <f t="shared" si="19"/>
        <v>0</v>
      </c>
      <c r="H111" s="33">
        <f t="shared" si="19"/>
        <v>0</v>
      </c>
    </row>
    <row r="112" spans="1:8" x14ac:dyDescent="0.25">
      <c r="A112" s="4"/>
      <c r="B112" s="9" t="s">
        <v>74</v>
      </c>
      <c r="C112" s="3"/>
      <c r="D112" s="11"/>
      <c r="E112" s="34">
        <f>E43+E46+E48+E58+E61+E80+E86+E98+E109+E111</f>
        <v>947224</v>
      </c>
      <c r="F112" s="34">
        <f>F43+F46+F48+F58+F61+F80+F86+F98+F109+F111</f>
        <v>1087567</v>
      </c>
      <c r="G112" s="34">
        <f>G43+G46+G48+G58+G61+G80+G86+G98+G109+G111</f>
        <v>1101828</v>
      </c>
      <c r="H112" s="34">
        <f>H43+H46+H48+H58+H61+H80+H86+H98+H109+H111</f>
        <v>1149398</v>
      </c>
    </row>
    <row r="113" spans="1:8" x14ac:dyDescent="0.25">
      <c r="A113" s="42"/>
      <c r="B113" s="43"/>
      <c r="E113" s="44"/>
      <c r="F113" s="44"/>
      <c r="G113" s="44"/>
      <c r="H113" s="44"/>
    </row>
    <row r="114" spans="1:8" x14ac:dyDescent="0.25">
      <c r="A114" s="42"/>
      <c r="B114" s="43"/>
      <c r="E114" s="44"/>
      <c r="F114" s="44"/>
      <c r="G114" s="44"/>
      <c r="H114" s="44"/>
    </row>
    <row r="115" spans="1:8" x14ac:dyDescent="0.25">
      <c r="A115" s="42"/>
      <c r="B115" s="43"/>
      <c r="E115" s="44"/>
      <c r="F115" s="44"/>
      <c r="G115" s="44"/>
      <c r="H115" s="44"/>
    </row>
    <row r="116" spans="1:8" x14ac:dyDescent="0.25">
      <c r="A116" s="42"/>
      <c r="B116" s="43"/>
      <c r="E116" s="44"/>
      <c r="F116" s="44"/>
      <c r="G116" s="44"/>
      <c r="H116" s="44"/>
    </row>
    <row r="117" spans="1:8" x14ac:dyDescent="0.25">
      <c r="A117" s="42"/>
      <c r="B117" s="43"/>
      <c r="E117" s="44"/>
      <c r="F117" s="44"/>
      <c r="G117" s="44"/>
      <c r="H117" s="44"/>
    </row>
    <row r="118" spans="1:8" x14ac:dyDescent="0.25">
      <c r="A118" s="42"/>
      <c r="B118" s="43"/>
      <c r="E118" s="44"/>
      <c r="F118" s="44"/>
      <c r="G118" s="44"/>
      <c r="H118" s="44"/>
    </row>
    <row r="119" spans="1:8" x14ac:dyDescent="0.25">
      <c r="A119" s="42"/>
      <c r="B119" s="43"/>
      <c r="E119" s="44"/>
      <c r="F119" s="44"/>
      <c r="G119" s="44"/>
      <c r="H119" s="44"/>
    </row>
    <row r="120" spans="1:8" x14ac:dyDescent="0.25">
      <c r="A120" s="42"/>
      <c r="B120" s="43"/>
      <c r="E120" s="44"/>
      <c r="F120" s="44"/>
      <c r="G120" s="44"/>
      <c r="H120" s="44"/>
    </row>
    <row r="121" spans="1:8" x14ac:dyDescent="0.25">
      <c r="A121" s="42"/>
      <c r="B121" s="43"/>
      <c r="E121" s="44"/>
      <c r="F121" s="44"/>
      <c r="G121" s="44"/>
      <c r="H121" s="44"/>
    </row>
    <row r="122" spans="1:8" x14ac:dyDescent="0.25">
      <c r="A122" s="42"/>
      <c r="B122" s="43"/>
      <c r="E122" s="44"/>
      <c r="F122" s="44"/>
      <c r="G122" s="44"/>
      <c r="H122" s="44"/>
    </row>
    <row r="123" spans="1:8" x14ac:dyDescent="0.25">
      <c r="A123" s="42"/>
      <c r="B123" s="43"/>
      <c r="E123" s="44"/>
      <c r="F123" s="44"/>
      <c r="G123" s="44"/>
      <c r="H123" s="44"/>
    </row>
    <row r="124" spans="1:8" x14ac:dyDescent="0.25">
      <c r="A124" s="42"/>
      <c r="B124" s="43"/>
      <c r="E124" s="44"/>
      <c r="F124" s="44"/>
      <c r="G124" s="44"/>
      <c r="H124" s="44"/>
    </row>
    <row r="125" spans="1:8" x14ac:dyDescent="0.25">
      <c r="A125" s="42"/>
      <c r="B125" s="43"/>
      <c r="E125" s="44"/>
      <c r="F125" s="44"/>
      <c r="G125" s="44"/>
      <c r="H125" s="44"/>
    </row>
    <row r="126" spans="1:8" x14ac:dyDescent="0.25">
      <c r="A126" s="42"/>
      <c r="B126" s="43"/>
      <c r="E126" s="44"/>
      <c r="F126" s="44"/>
      <c r="G126" s="44"/>
      <c r="H126" s="44"/>
    </row>
    <row r="127" spans="1:8" x14ac:dyDescent="0.25">
      <c r="A127" s="42"/>
      <c r="B127" s="43"/>
      <c r="E127" s="44"/>
      <c r="F127" s="44"/>
      <c r="G127" s="44"/>
      <c r="H127" s="44"/>
    </row>
    <row r="128" spans="1:8" x14ac:dyDescent="0.25">
      <c r="A128" s="42"/>
      <c r="B128" s="43"/>
      <c r="E128" s="44"/>
      <c r="F128" s="44"/>
      <c r="G128" s="44"/>
      <c r="H128" s="44"/>
    </row>
    <row r="129" spans="1:8" x14ac:dyDescent="0.25">
      <c r="A129" s="42"/>
      <c r="B129" s="43"/>
      <c r="E129" s="44"/>
      <c r="F129" s="44"/>
      <c r="G129" s="44"/>
      <c r="H129" s="44"/>
    </row>
    <row r="130" spans="1:8" x14ac:dyDescent="0.25">
      <c r="A130" s="42"/>
      <c r="B130" s="43"/>
      <c r="E130" s="44"/>
      <c r="F130" s="44"/>
      <c r="G130" s="44"/>
      <c r="H130" s="44"/>
    </row>
    <row r="131" spans="1:8" x14ac:dyDescent="0.25">
      <c r="A131" s="42"/>
      <c r="B131" s="43"/>
      <c r="E131" s="44"/>
      <c r="F131" s="44"/>
      <c r="G131" s="44"/>
      <c r="H131" s="44"/>
    </row>
    <row r="132" spans="1:8" x14ac:dyDescent="0.25">
      <c r="A132" s="42"/>
      <c r="B132" s="43"/>
      <c r="E132" s="44"/>
      <c r="F132" s="44"/>
      <c r="G132" s="44"/>
      <c r="H132" s="44"/>
    </row>
    <row r="133" spans="1:8" x14ac:dyDescent="0.25">
      <c r="A133" s="47" t="str">
        <f>A1</f>
        <v>KOMERCIJALNA I TRGOVAČKA ŠKOLA BJELOVAR</v>
      </c>
      <c r="B133" s="47"/>
      <c r="C133" s="47"/>
      <c r="D133" s="15"/>
      <c r="E133" s="39"/>
      <c r="F133" s="29"/>
    </row>
    <row r="134" spans="1:8" x14ac:dyDescent="0.25">
      <c r="A134" s="47" t="str">
        <f>A2</f>
        <v>BJELOVAR, dr. FRANJE TUĐMANA 9</v>
      </c>
      <c r="B134" s="47"/>
      <c r="C134" s="47"/>
      <c r="D134" s="15"/>
      <c r="E134" s="39"/>
      <c r="F134" s="29"/>
    </row>
    <row r="135" spans="1:8" x14ac:dyDescent="0.25">
      <c r="A135" s="47" t="str">
        <f>A3</f>
        <v>OIB:  65398086491</v>
      </c>
      <c r="B135" s="47"/>
      <c r="C135" s="47"/>
      <c r="D135" s="15"/>
      <c r="E135" s="39"/>
      <c r="F135" s="29"/>
    </row>
    <row r="136" spans="1:8" x14ac:dyDescent="0.25">
      <c r="A136" s="1"/>
      <c r="B136" s="1"/>
      <c r="C136" s="1"/>
      <c r="F136" s="29"/>
    </row>
    <row r="137" spans="1:8" ht="18.75" x14ac:dyDescent="0.3">
      <c r="B137" s="46" t="str">
        <f>B5</f>
        <v xml:space="preserve">  P L A N    P R I H O D A   I   R A S H O D A    2024. G O D I N E,   P R O J E K C I J E  2025. - 2026. GODINE</v>
      </c>
      <c r="C137" s="46"/>
      <c r="D137" s="46"/>
      <c r="E137" s="46"/>
      <c r="F137" s="46"/>
      <c r="G137" s="46"/>
      <c r="H137" s="46"/>
    </row>
    <row r="138" spans="1:8" x14ac:dyDescent="0.25">
      <c r="A138" s="5" t="s">
        <v>0</v>
      </c>
      <c r="B138" s="5" t="s">
        <v>1</v>
      </c>
      <c r="C138" s="5" t="s">
        <v>2</v>
      </c>
      <c r="D138" s="20"/>
      <c r="E138" s="30" t="str">
        <f>E6</f>
        <v>Plan 2023.</v>
      </c>
      <c r="F138" s="2" t="str">
        <f>F6</f>
        <v>Plan 2024.</v>
      </c>
      <c r="G138" s="2" t="str">
        <f>G6</f>
        <v>Projek.  2025.</v>
      </c>
      <c r="H138" s="2" t="str">
        <f>H6</f>
        <v>Projek.  2026.</v>
      </c>
    </row>
    <row r="139" spans="1:8" x14ac:dyDescent="0.25">
      <c r="A139" s="4">
        <v>636120</v>
      </c>
      <c r="B139" s="6" t="s">
        <v>19</v>
      </c>
      <c r="C139" s="3"/>
      <c r="D139" s="11"/>
      <c r="E139" s="31">
        <f t="shared" ref="E139:H140" si="20">E18</f>
        <v>798195</v>
      </c>
      <c r="F139" s="35">
        <f t="shared" si="20"/>
        <v>903348</v>
      </c>
      <c r="G139" s="25">
        <f t="shared" si="20"/>
        <v>939858</v>
      </c>
      <c r="H139" s="25">
        <f t="shared" si="20"/>
        <v>986528</v>
      </c>
    </row>
    <row r="140" spans="1:8" x14ac:dyDescent="0.25">
      <c r="A140" s="4">
        <v>636220</v>
      </c>
      <c r="B140" s="6" t="s">
        <v>18</v>
      </c>
      <c r="C140" s="3"/>
      <c r="D140" s="11"/>
      <c r="E140" s="31">
        <f t="shared" si="20"/>
        <v>3318</v>
      </c>
      <c r="F140" s="35">
        <f t="shared" si="20"/>
        <v>3318</v>
      </c>
      <c r="G140" s="25">
        <f t="shared" si="20"/>
        <v>3318</v>
      </c>
      <c r="H140" s="25">
        <f t="shared" si="20"/>
        <v>3318</v>
      </c>
    </row>
    <row r="141" spans="1:8" x14ac:dyDescent="0.25">
      <c r="A141" s="4">
        <v>638110</v>
      </c>
      <c r="B141" s="6" t="s">
        <v>21</v>
      </c>
      <c r="C141" s="3"/>
      <c r="D141" s="11"/>
      <c r="E141" s="31">
        <f>E22</f>
        <v>9822</v>
      </c>
      <c r="F141" s="35">
        <f>F22</f>
        <v>83150</v>
      </c>
      <c r="G141" s="25">
        <f>G22</f>
        <v>60000</v>
      </c>
      <c r="H141" s="25">
        <f>H22</f>
        <v>60000</v>
      </c>
    </row>
    <row r="142" spans="1:8" x14ac:dyDescent="0.25">
      <c r="A142" s="4">
        <v>641320</v>
      </c>
      <c r="B142" s="6" t="s">
        <v>13</v>
      </c>
      <c r="C142" s="3"/>
      <c r="D142" s="11"/>
      <c r="E142" s="31">
        <f t="shared" ref="E142:H143" si="21">E25</f>
        <v>265</v>
      </c>
      <c r="F142" s="35">
        <f t="shared" si="21"/>
        <v>130</v>
      </c>
      <c r="G142" s="25">
        <f t="shared" si="21"/>
        <v>130</v>
      </c>
      <c r="H142" s="25">
        <f t="shared" si="21"/>
        <v>130</v>
      </c>
    </row>
    <row r="143" spans="1:8" x14ac:dyDescent="0.25">
      <c r="A143" s="4">
        <v>661510</v>
      </c>
      <c r="B143" s="6" t="s">
        <v>14</v>
      </c>
      <c r="C143" s="3"/>
      <c r="D143" s="11"/>
      <c r="E143" s="31">
        <f t="shared" si="21"/>
        <v>10751</v>
      </c>
      <c r="F143" s="35">
        <f t="shared" si="21"/>
        <v>11000</v>
      </c>
      <c r="G143" s="25">
        <f t="shared" si="21"/>
        <v>11000</v>
      </c>
      <c r="H143" s="25">
        <f t="shared" si="21"/>
        <v>11000</v>
      </c>
    </row>
    <row r="144" spans="1:8" x14ac:dyDescent="0.25">
      <c r="A144" s="4">
        <v>663140</v>
      </c>
      <c r="B144" s="6" t="s">
        <v>22</v>
      </c>
      <c r="C144" s="3"/>
      <c r="D144" s="11"/>
      <c r="E144" s="31">
        <f t="shared" ref="E144:H145" si="22">E29</f>
        <v>664</v>
      </c>
      <c r="F144" s="35">
        <f t="shared" si="22"/>
        <v>700</v>
      </c>
      <c r="G144" s="25">
        <f t="shared" si="22"/>
        <v>700</v>
      </c>
      <c r="H144" s="25">
        <f t="shared" si="22"/>
        <v>700</v>
      </c>
    </row>
    <row r="145" spans="1:8" x14ac:dyDescent="0.25">
      <c r="A145" s="4">
        <v>663240</v>
      </c>
      <c r="B145" s="6" t="s">
        <v>170</v>
      </c>
      <c r="C145" s="3"/>
      <c r="D145" s="11"/>
      <c r="E145" s="31">
        <f t="shared" si="22"/>
        <v>0</v>
      </c>
      <c r="F145" s="35">
        <f t="shared" si="22"/>
        <v>0</v>
      </c>
      <c r="G145" s="25">
        <f t="shared" si="22"/>
        <v>0</v>
      </c>
      <c r="H145" s="25">
        <f t="shared" si="22"/>
        <v>0</v>
      </c>
    </row>
    <row r="146" spans="1:8" x14ac:dyDescent="0.25">
      <c r="A146" s="4">
        <v>671110</v>
      </c>
      <c r="B146" s="6" t="s">
        <v>75</v>
      </c>
      <c r="C146" s="3"/>
      <c r="D146" s="11"/>
      <c r="E146" s="31">
        <f>E8+E9+E10+E12+E15+E16</f>
        <v>76296</v>
      </c>
      <c r="F146" s="31">
        <f t="shared" ref="F146:H146" si="23">F8+F9+F10+F12+F15+F16</f>
        <v>77021</v>
      </c>
      <c r="G146" s="22">
        <f t="shared" si="23"/>
        <v>77921</v>
      </c>
      <c r="H146" s="31">
        <f t="shared" si="23"/>
        <v>78851</v>
      </c>
    </row>
    <row r="147" spans="1:8" x14ac:dyDescent="0.25">
      <c r="A147" s="4">
        <v>671210</v>
      </c>
      <c r="B147" s="6" t="s">
        <v>76</v>
      </c>
      <c r="C147" s="3"/>
      <c r="D147" s="11"/>
      <c r="E147" s="31">
        <f>E13+E11</f>
        <v>2787</v>
      </c>
      <c r="F147" s="35">
        <f>F13+F11</f>
        <v>3000</v>
      </c>
      <c r="G147" s="25">
        <f>G13+G11</f>
        <v>3001</v>
      </c>
      <c r="H147" s="25">
        <f>H13+H11</f>
        <v>2971</v>
      </c>
    </row>
    <row r="148" spans="1:8" x14ac:dyDescent="0.25">
      <c r="A148" s="4">
        <v>683110</v>
      </c>
      <c r="B148" s="6" t="s">
        <v>15</v>
      </c>
      <c r="C148" s="3"/>
      <c r="D148" s="11"/>
      <c r="E148" s="31">
        <f>E27</f>
        <v>5973</v>
      </c>
      <c r="F148" s="35">
        <f>F27</f>
        <v>5900</v>
      </c>
      <c r="G148" s="25">
        <f>G27</f>
        <v>5900</v>
      </c>
      <c r="H148" s="25">
        <f>H27</f>
        <v>5900</v>
      </c>
    </row>
    <row r="149" spans="1:8" x14ac:dyDescent="0.25">
      <c r="A149" s="4">
        <v>721110</v>
      </c>
      <c r="B149" s="6" t="s">
        <v>23</v>
      </c>
      <c r="C149" s="3"/>
      <c r="D149" s="11"/>
      <c r="E149" s="31">
        <f>E32</f>
        <v>0</v>
      </c>
      <c r="F149" s="35">
        <f>F32</f>
        <v>0</v>
      </c>
      <c r="G149" s="25">
        <f>G32</f>
        <v>0</v>
      </c>
      <c r="H149" s="25">
        <f>H32</f>
        <v>0</v>
      </c>
    </row>
    <row r="150" spans="1:8" x14ac:dyDescent="0.25">
      <c r="A150" s="4">
        <v>922210</v>
      </c>
      <c r="B150" s="6" t="s">
        <v>16</v>
      </c>
      <c r="C150" s="3"/>
      <c r="D150" s="11"/>
      <c r="E150" s="31">
        <f>E20+E23</f>
        <v>39153</v>
      </c>
      <c r="F150" s="31">
        <f>F20+F23</f>
        <v>0</v>
      </c>
      <c r="G150" s="22">
        <f>G20+G23</f>
        <v>0</v>
      </c>
      <c r="H150" s="22">
        <f>H20+H23</f>
        <v>0</v>
      </c>
    </row>
    <row r="151" spans="1:8" x14ac:dyDescent="0.25">
      <c r="A151" s="4"/>
      <c r="B151" s="16" t="s">
        <v>24</v>
      </c>
      <c r="C151" s="17"/>
      <c r="D151" s="18"/>
      <c r="E151" s="37">
        <f t="shared" ref="E151:H151" si="24">SUM(E139:E150)</f>
        <v>947224</v>
      </c>
      <c r="F151" s="36">
        <f t="shared" si="24"/>
        <v>1087567</v>
      </c>
      <c r="G151" s="36">
        <f t="shared" si="24"/>
        <v>1101828</v>
      </c>
      <c r="H151" s="36">
        <f t="shared" si="24"/>
        <v>1149398</v>
      </c>
    </row>
    <row r="152" spans="1:8" x14ac:dyDescent="0.25">
      <c r="A152" s="4">
        <v>311</v>
      </c>
      <c r="B152" s="6" t="s">
        <v>42</v>
      </c>
      <c r="C152" s="3"/>
      <c r="D152" s="11"/>
      <c r="E152" s="31">
        <f>E62+E81+E87</f>
        <v>661092</v>
      </c>
      <c r="F152" s="31">
        <f t="shared" ref="F152:H152" si="25">F62+F81+F87</f>
        <v>737068</v>
      </c>
      <c r="G152" s="22">
        <f t="shared" si="25"/>
        <v>773898</v>
      </c>
      <c r="H152" s="31">
        <f t="shared" si="25"/>
        <v>812598</v>
      </c>
    </row>
    <row r="153" spans="1:8" x14ac:dyDescent="0.25">
      <c r="A153" s="4">
        <v>312</v>
      </c>
      <c r="B153" s="6" t="s">
        <v>43</v>
      </c>
      <c r="C153" s="3"/>
      <c r="D153" s="11"/>
      <c r="E153" s="31">
        <f>E63+E88</f>
        <v>23890</v>
      </c>
      <c r="F153" s="31">
        <f t="shared" ref="F153:H153" si="26">F63+F88</f>
        <v>31300</v>
      </c>
      <c r="G153" s="22">
        <f t="shared" si="26"/>
        <v>32900</v>
      </c>
      <c r="H153" s="31">
        <f t="shared" si="26"/>
        <v>34500</v>
      </c>
    </row>
    <row r="154" spans="1:8" x14ac:dyDescent="0.25">
      <c r="A154" s="4">
        <v>313</v>
      </c>
      <c r="B154" s="6" t="s">
        <v>44</v>
      </c>
      <c r="C154" s="3"/>
      <c r="D154" s="11"/>
      <c r="E154" s="31">
        <f>E64+E82+E89</f>
        <v>109231</v>
      </c>
      <c r="F154" s="31">
        <f t="shared" ref="F154:H154" si="27">F64+F82+F89</f>
        <v>121683</v>
      </c>
      <c r="G154" s="22">
        <f t="shared" si="27"/>
        <v>127763</v>
      </c>
      <c r="H154" s="31">
        <f t="shared" si="27"/>
        <v>134133</v>
      </c>
    </row>
    <row r="155" spans="1:8" x14ac:dyDescent="0.25">
      <c r="A155" s="4">
        <v>321</v>
      </c>
      <c r="B155" s="6" t="s">
        <v>45</v>
      </c>
      <c r="C155" s="3"/>
      <c r="D155" s="11"/>
      <c r="E155" s="31">
        <f>E49+E65+E90</f>
        <v>24288</v>
      </c>
      <c r="F155" s="31">
        <f>F49+F65+F90</f>
        <v>22140</v>
      </c>
      <c r="G155" s="22">
        <f>G49+G65+G90</f>
        <v>21380</v>
      </c>
      <c r="H155" s="22">
        <f>H49+H65+H90</f>
        <v>21620</v>
      </c>
    </row>
    <row r="156" spans="1:8" x14ac:dyDescent="0.25">
      <c r="A156" s="4">
        <v>322</v>
      </c>
      <c r="B156" s="6" t="s">
        <v>46</v>
      </c>
      <c r="C156" s="3"/>
      <c r="D156" s="11"/>
      <c r="E156" s="31">
        <f>E41+E50+E59+E60+E66+E83+E91</f>
        <v>28646</v>
      </c>
      <c r="F156" s="31">
        <f>F41+F50+F59+F60+F66+F83+F91</f>
        <v>44868</v>
      </c>
      <c r="G156" s="22">
        <f>G41+G50+G59+G60+G66+G83+G91</f>
        <v>40028</v>
      </c>
      <c r="H156" s="22">
        <f>H41+H50+H59+H60+H66+H83+H91</f>
        <v>40348</v>
      </c>
    </row>
    <row r="157" spans="1:8" x14ac:dyDescent="0.25">
      <c r="A157" s="4">
        <v>323</v>
      </c>
      <c r="B157" s="6" t="s">
        <v>47</v>
      </c>
      <c r="C157" s="3"/>
      <c r="D157" s="11"/>
      <c r="E157" s="31">
        <f>E44+E47+E51+E52+E73+E92+E99</f>
        <v>29864</v>
      </c>
      <c r="F157" s="31">
        <f>F44+F47+F51+F52+F73+F92+F99</f>
        <v>32420</v>
      </c>
      <c r="G157" s="22">
        <f>G44+G47+G51+G52+G73+G92+G99</f>
        <v>30970</v>
      </c>
      <c r="H157" s="22">
        <f>H44+H47+H51+H52+H73+H92+H99</f>
        <v>31260</v>
      </c>
    </row>
    <row r="158" spans="1:8" x14ac:dyDescent="0.25">
      <c r="A158" s="4">
        <v>324</v>
      </c>
      <c r="B158" s="6" t="s">
        <v>77</v>
      </c>
      <c r="C158" s="3"/>
      <c r="D158" s="11"/>
      <c r="E158" s="31">
        <f>E53+E93+E74</f>
        <v>399</v>
      </c>
      <c r="F158" s="31">
        <f>F53+F93+F74</f>
        <v>399</v>
      </c>
      <c r="G158" s="22">
        <f>G53+G93+G74</f>
        <v>399</v>
      </c>
      <c r="H158" s="22">
        <f>H53+H93+H74</f>
        <v>399</v>
      </c>
    </row>
    <row r="159" spans="1:8" x14ac:dyDescent="0.25">
      <c r="A159" s="4">
        <v>329</v>
      </c>
      <c r="B159" s="6" t="s">
        <v>48</v>
      </c>
      <c r="C159" s="3"/>
      <c r="D159" s="11"/>
      <c r="E159" s="31">
        <f>E45+E54+E75+E84+E94+E106</f>
        <v>16326</v>
      </c>
      <c r="F159" s="31">
        <f>F45+F54+F75+F84+F94+F106</f>
        <v>23360</v>
      </c>
      <c r="G159" s="22">
        <f>G45+G54+G75+G84+G94+G106</f>
        <v>22890</v>
      </c>
      <c r="H159" s="22">
        <f>H45+H54+H75+H84+H94+H106</f>
        <v>22930</v>
      </c>
    </row>
    <row r="160" spans="1:8" x14ac:dyDescent="0.25">
      <c r="A160" s="4">
        <v>343</v>
      </c>
      <c r="B160" s="6" t="s">
        <v>78</v>
      </c>
      <c r="C160" s="3"/>
      <c r="D160" s="11"/>
      <c r="E160" s="31">
        <f>E55+E76</f>
        <v>2389</v>
      </c>
      <c r="F160" s="31">
        <f>F55+F76</f>
        <v>1695</v>
      </c>
      <c r="G160" s="22">
        <f>G55+G76</f>
        <v>1115</v>
      </c>
      <c r="H160" s="22">
        <f>H55+H76</f>
        <v>1155</v>
      </c>
    </row>
    <row r="161" spans="1:8" x14ac:dyDescent="0.25">
      <c r="A161" s="4">
        <v>372</v>
      </c>
      <c r="B161" s="6" t="s">
        <v>49</v>
      </c>
      <c r="C161" s="3"/>
      <c r="D161" s="11"/>
      <c r="E161" s="31">
        <f>E42+E77</f>
        <v>0</v>
      </c>
      <c r="F161" s="31">
        <f>F42+F77</f>
        <v>1781</v>
      </c>
      <c r="G161" s="22">
        <f>G42+G77</f>
        <v>1781</v>
      </c>
      <c r="H161" s="22">
        <f>H42+H77</f>
        <v>1781</v>
      </c>
    </row>
    <row r="162" spans="1:8" x14ac:dyDescent="0.25">
      <c r="A162" s="4">
        <v>381</v>
      </c>
      <c r="B162" s="6" t="s">
        <v>79</v>
      </c>
      <c r="C162" s="3"/>
      <c r="D162" s="11"/>
      <c r="E162" s="31">
        <f t="shared" ref="E162:H162" si="28">E95</f>
        <v>0</v>
      </c>
      <c r="F162" s="31">
        <f t="shared" si="28"/>
        <v>0</v>
      </c>
      <c r="G162" s="22">
        <f t="shared" si="28"/>
        <v>0</v>
      </c>
      <c r="H162" s="22">
        <f t="shared" si="28"/>
        <v>0</v>
      </c>
    </row>
    <row r="163" spans="1:8" x14ac:dyDescent="0.25">
      <c r="A163" s="4">
        <v>422</v>
      </c>
      <c r="B163" s="6" t="s">
        <v>80</v>
      </c>
      <c r="C163" s="3"/>
      <c r="D163" s="11"/>
      <c r="E163" s="31">
        <f>E56+E78+E85+E96+E107</f>
        <v>48046</v>
      </c>
      <c r="F163" s="31">
        <f>F56+F78+F85+F96+F107</f>
        <v>67022</v>
      </c>
      <c r="G163" s="22">
        <f>G56+G78+G85+G96+G107</f>
        <v>44873</v>
      </c>
      <c r="H163" s="22">
        <f>H56+H78+H85+H96+H107</f>
        <v>44843</v>
      </c>
    </row>
    <row r="164" spans="1:8" x14ac:dyDescent="0.25">
      <c r="A164" s="4">
        <v>424</v>
      </c>
      <c r="B164" s="6" t="s">
        <v>50</v>
      </c>
      <c r="C164" s="3"/>
      <c r="D164" s="11"/>
      <c r="E164" s="31">
        <f>E57+E79+E97+E108+E110</f>
        <v>3053</v>
      </c>
      <c r="F164" s="31">
        <f>F57+F79+F97+F108+F110</f>
        <v>3831</v>
      </c>
      <c r="G164" s="22">
        <f>G57+G79+G97+G108+G110</f>
        <v>3831</v>
      </c>
      <c r="H164" s="22">
        <f>H57+H79+H97+H108+H110</f>
        <v>3831</v>
      </c>
    </row>
    <row r="165" spans="1:8" x14ac:dyDescent="0.25">
      <c r="A165" s="4"/>
      <c r="B165" s="16" t="s">
        <v>74</v>
      </c>
      <c r="C165" s="16"/>
      <c r="D165" s="19"/>
      <c r="E165" s="37">
        <f>SUM(E152:E164)</f>
        <v>947224</v>
      </c>
      <c r="F165" s="37">
        <f t="shared" ref="F165:H165" si="29">SUM(F152:F164)</f>
        <v>1087567</v>
      </c>
      <c r="G165" s="37">
        <f t="shared" si="29"/>
        <v>1101828</v>
      </c>
      <c r="H165" s="37">
        <f t="shared" si="29"/>
        <v>1149398</v>
      </c>
    </row>
  </sheetData>
  <mergeCells count="22">
    <mergeCell ref="A34:C34"/>
    <mergeCell ref="A35:C35"/>
    <mergeCell ref="A36:C36"/>
    <mergeCell ref="B38:H38"/>
    <mergeCell ref="A67:C67"/>
    <mergeCell ref="A1:C1"/>
    <mergeCell ref="A2:C2"/>
    <mergeCell ref="A3:C3"/>
    <mergeCell ref="B5:H5"/>
    <mergeCell ref="A7:B7"/>
    <mergeCell ref="B71:H71"/>
    <mergeCell ref="B137:H137"/>
    <mergeCell ref="A133:C133"/>
    <mergeCell ref="A134:C134"/>
    <mergeCell ref="A40:B40"/>
    <mergeCell ref="A68:C68"/>
    <mergeCell ref="A69:C69"/>
    <mergeCell ref="A100:C100"/>
    <mergeCell ref="A101:C101"/>
    <mergeCell ref="A102:C102"/>
    <mergeCell ref="B104:H104"/>
    <mergeCell ref="A135:C13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2024-2026.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</dc:creator>
  <cp:lastModifiedBy>Marijana Veselski</cp:lastModifiedBy>
  <cp:lastPrinted>2023-10-16T12:27:07Z</cp:lastPrinted>
  <dcterms:created xsi:type="dcterms:W3CDTF">2021-09-23T09:17:03Z</dcterms:created>
  <dcterms:modified xsi:type="dcterms:W3CDTF">2023-10-27T06:48:15Z</dcterms:modified>
</cp:coreProperties>
</file>