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HP\Documents\Documents\FINANCIJE\2023\"/>
    </mc:Choice>
  </mc:AlternateContent>
  <xr:revisionPtr revIDLastSave="0" documentId="8_{290A65F9-35FC-449F-9BD4-C073FFDF98C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balans" sheetId="4" r:id="rId1"/>
    <sheet name="2024-2026.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2" i="3" l="1"/>
  <c r="E132" i="3"/>
  <c r="F131" i="3"/>
  <c r="E131" i="3"/>
  <c r="F130" i="3"/>
  <c r="E130" i="3"/>
  <c r="F129" i="3"/>
  <c r="E129" i="3"/>
  <c r="F128" i="3"/>
  <c r="E128" i="3"/>
  <c r="F127" i="3"/>
  <c r="E127" i="3"/>
  <c r="F124" i="3"/>
  <c r="E124" i="3"/>
  <c r="F126" i="3"/>
  <c r="E126" i="3"/>
  <c r="F125" i="3"/>
  <c r="E125" i="3"/>
  <c r="F123" i="3"/>
  <c r="E123" i="3"/>
  <c r="F122" i="3"/>
  <c r="E122" i="3"/>
  <c r="F121" i="3"/>
  <c r="E121" i="3"/>
  <c r="G78" i="3" l="1"/>
  <c r="G79" i="3"/>
  <c r="G80" i="3"/>
  <c r="G81" i="3"/>
  <c r="G82" i="3"/>
  <c r="G83" i="3"/>
  <c r="F99" i="3" l="1"/>
  <c r="F96" i="3"/>
  <c r="F84" i="3"/>
  <c r="F76" i="3"/>
  <c r="F140" i="3" s="1"/>
  <c r="F63" i="3"/>
  <c r="F60" i="3"/>
  <c r="F45" i="3"/>
  <c r="F43" i="3"/>
  <c r="F40" i="3"/>
  <c r="F32" i="3"/>
  <c r="F29" i="3"/>
  <c r="F25" i="3"/>
  <c r="F22" i="3"/>
  <c r="F18" i="3"/>
  <c r="F15" i="3"/>
  <c r="F136" i="3" s="1"/>
  <c r="G98" i="3"/>
  <c r="G70" i="3"/>
  <c r="G71" i="3"/>
  <c r="G72" i="3"/>
  <c r="G73" i="3"/>
  <c r="G74" i="3"/>
  <c r="G75" i="3"/>
  <c r="G77" i="3"/>
  <c r="G85" i="3"/>
  <c r="G86" i="3"/>
  <c r="G87" i="3"/>
  <c r="G88" i="3"/>
  <c r="G89" i="3"/>
  <c r="G90" i="3"/>
  <c r="G91" i="3"/>
  <c r="G92" i="3"/>
  <c r="G93" i="3"/>
  <c r="G94" i="3"/>
  <c r="G95" i="3"/>
  <c r="G97" i="3"/>
  <c r="G69" i="3"/>
  <c r="G39" i="3"/>
  <c r="G41" i="3"/>
  <c r="G42" i="3"/>
  <c r="G44" i="3"/>
  <c r="G45" i="3" s="1"/>
  <c r="G46" i="3"/>
  <c r="G47" i="3"/>
  <c r="G48" i="3"/>
  <c r="G49" i="3"/>
  <c r="G50" i="3"/>
  <c r="G57" i="3"/>
  <c r="G58" i="3"/>
  <c r="G59" i="3"/>
  <c r="G61" i="3"/>
  <c r="G62" i="3"/>
  <c r="G64" i="3"/>
  <c r="G65" i="3"/>
  <c r="G66" i="3"/>
  <c r="G67" i="3"/>
  <c r="G68" i="3"/>
  <c r="G38" i="3"/>
  <c r="G10" i="3"/>
  <c r="G11" i="3"/>
  <c r="G12" i="3"/>
  <c r="G13" i="3"/>
  <c r="G14" i="3"/>
  <c r="G16" i="3"/>
  <c r="G17" i="3"/>
  <c r="G19" i="3"/>
  <c r="G20" i="3"/>
  <c r="G21" i="3"/>
  <c r="G23" i="3"/>
  <c r="G24" i="3"/>
  <c r="G26" i="3"/>
  <c r="G27" i="3"/>
  <c r="G28" i="3"/>
  <c r="G30" i="3"/>
  <c r="G31" i="3"/>
  <c r="G9" i="3"/>
  <c r="F115" i="3"/>
  <c r="E115" i="3"/>
  <c r="F139" i="3" l="1"/>
  <c r="F142" i="3" s="1"/>
  <c r="F137" i="3"/>
  <c r="F133" i="3"/>
  <c r="G124" i="3"/>
  <c r="G123" i="3"/>
  <c r="G122" i="3"/>
  <c r="G18" i="3"/>
  <c r="G43" i="3"/>
  <c r="G15" i="3"/>
  <c r="G136" i="3" s="1"/>
  <c r="G115" i="3"/>
  <c r="G22" i="3"/>
  <c r="G63" i="3"/>
  <c r="F100" i="3"/>
  <c r="G76" i="3"/>
  <c r="G140" i="3" s="1"/>
  <c r="G121" i="3"/>
  <c r="G25" i="3"/>
  <c r="G99" i="3"/>
  <c r="G84" i="3"/>
  <c r="G40" i="3"/>
  <c r="F34" i="3"/>
  <c r="G32" i="3"/>
  <c r="G60" i="3"/>
  <c r="G96" i="3"/>
  <c r="G29" i="3"/>
  <c r="G137" i="3" l="1"/>
  <c r="G139" i="3"/>
  <c r="G142" i="3" s="1"/>
  <c r="G34" i="3"/>
  <c r="G100" i="3"/>
  <c r="E18" i="4"/>
  <c r="A153" i="4"/>
  <c r="A152" i="4"/>
  <c r="A151" i="4"/>
  <c r="A103" i="4"/>
  <c r="A102" i="4"/>
  <c r="A101" i="4"/>
  <c r="A53" i="4"/>
  <c r="A52" i="4"/>
  <c r="A51" i="4"/>
  <c r="E18" i="3" l="1"/>
  <c r="F124" i="4"/>
  <c r="F122" i="4"/>
  <c r="F117" i="4"/>
  <c r="F98" i="4"/>
  <c r="F92" i="4"/>
  <c r="F79" i="4"/>
  <c r="F69" i="4"/>
  <c r="F125" i="4" s="1"/>
  <c r="F66" i="4"/>
  <c r="F49" i="4"/>
  <c r="F47" i="4"/>
  <c r="F44" i="4"/>
  <c r="F36" i="4"/>
  <c r="F33" i="4"/>
  <c r="F29" i="4"/>
  <c r="F26" i="4"/>
  <c r="F38" i="4" s="1"/>
  <c r="F22" i="4"/>
  <c r="G18" i="4"/>
  <c r="F18" i="4" s="1"/>
  <c r="F15" i="4"/>
  <c r="G109" i="4"/>
  <c r="G110" i="4"/>
  <c r="G111" i="4"/>
  <c r="G112" i="4"/>
  <c r="G113" i="4"/>
  <c r="G115" i="4"/>
  <c r="G116" i="4"/>
  <c r="G118" i="4"/>
  <c r="G120" i="4"/>
  <c r="G123" i="4"/>
  <c r="G124" i="4" s="1"/>
  <c r="G108" i="4"/>
  <c r="G59" i="4"/>
  <c r="G60" i="4"/>
  <c r="G61" i="4"/>
  <c r="G62" i="4"/>
  <c r="G63" i="4"/>
  <c r="G64" i="4"/>
  <c r="G65" i="4"/>
  <c r="G67" i="4"/>
  <c r="G68" i="4"/>
  <c r="G70" i="4"/>
  <c r="G71" i="4"/>
  <c r="G72" i="4"/>
  <c r="G73" i="4"/>
  <c r="G74" i="4"/>
  <c r="G75" i="4"/>
  <c r="G76" i="4"/>
  <c r="G77" i="4"/>
  <c r="G78" i="4"/>
  <c r="G80" i="4"/>
  <c r="G81" i="4"/>
  <c r="G82" i="4"/>
  <c r="G83" i="4"/>
  <c r="G84" i="4"/>
  <c r="G85" i="4"/>
  <c r="G86" i="4"/>
  <c r="G87" i="4"/>
  <c r="G88" i="4"/>
  <c r="G89" i="4"/>
  <c r="G90" i="4"/>
  <c r="G91" i="4"/>
  <c r="G93" i="4"/>
  <c r="G94" i="4"/>
  <c r="G95" i="4"/>
  <c r="G96" i="4"/>
  <c r="G97" i="4"/>
  <c r="G99" i="4"/>
  <c r="G58" i="4"/>
  <c r="G10" i="4"/>
  <c r="G11" i="4"/>
  <c r="G13" i="4"/>
  <c r="G14" i="4"/>
  <c r="G16" i="4"/>
  <c r="G17" i="4"/>
  <c r="G19" i="4"/>
  <c r="G20" i="4"/>
  <c r="G21" i="4"/>
  <c r="G23" i="4"/>
  <c r="G158" i="4" s="1"/>
  <c r="G24" i="4"/>
  <c r="G159" i="4" s="1"/>
  <c r="G25" i="4"/>
  <c r="G27" i="4"/>
  <c r="G160" i="4" s="1"/>
  <c r="G28" i="4"/>
  <c r="G30" i="4"/>
  <c r="G161" i="4" s="1"/>
  <c r="G31" i="4"/>
  <c r="G162" i="4" s="1"/>
  <c r="G32" i="4"/>
  <c r="G167" i="4" s="1"/>
  <c r="G34" i="4"/>
  <c r="G35" i="4"/>
  <c r="G164" i="4" s="1"/>
  <c r="G37" i="4"/>
  <c r="G168" i="4" s="1"/>
  <c r="G39" i="4"/>
  <c r="G40" i="4"/>
  <c r="G41" i="4"/>
  <c r="G45" i="4"/>
  <c r="G46" i="4"/>
  <c r="G48" i="4"/>
  <c r="G49" i="4" s="1"/>
  <c r="G50" i="4"/>
  <c r="G9" i="4"/>
  <c r="F183" i="4"/>
  <c r="F182" i="4"/>
  <c r="E182" i="4"/>
  <c r="F181" i="4"/>
  <c r="F180" i="4"/>
  <c r="F179" i="4"/>
  <c r="E179" i="4"/>
  <c r="F178" i="4"/>
  <c r="F177" i="4"/>
  <c r="E177" i="4"/>
  <c r="F176" i="4"/>
  <c r="E176" i="4"/>
  <c r="F175" i="4"/>
  <c r="F174" i="4"/>
  <c r="E174" i="4"/>
  <c r="F173" i="4"/>
  <c r="E173" i="4"/>
  <c r="F172" i="4"/>
  <c r="F171" i="4"/>
  <c r="E171" i="4"/>
  <c r="F169" i="4"/>
  <c r="F168" i="4"/>
  <c r="E168" i="4"/>
  <c r="F167" i="4"/>
  <c r="E167" i="4"/>
  <c r="F166" i="4"/>
  <c r="F165" i="4"/>
  <c r="F164" i="4"/>
  <c r="E164" i="4"/>
  <c r="F163" i="4"/>
  <c r="E163" i="4"/>
  <c r="F162" i="4"/>
  <c r="E162" i="4"/>
  <c r="F161" i="4"/>
  <c r="E161" i="4"/>
  <c r="F160" i="4"/>
  <c r="E160" i="4"/>
  <c r="F159" i="4"/>
  <c r="E159" i="4"/>
  <c r="F158" i="4"/>
  <c r="E158" i="4"/>
  <c r="E124" i="4"/>
  <c r="E121" i="4"/>
  <c r="E183" i="4" s="1"/>
  <c r="E119" i="4"/>
  <c r="E178" i="4" s="1"/>
  <c r="E114" i="4"/>
  <c r="E181" i="4" s="1"/>
  <c r="E100" i="4"/>
  <c r="E172" i="4" s="1"/>
  <c r="E98" i="4"/>
  <c r="E92" i="4"/>
  <c r="E79" i="4"/>
  <c r="E66" i="4"/>
  <c r="E49" i="4"/>
  <c r="E47" i="4"/>
  <c r="E43" i="4"/>
  <c r="E180" i="4" s="1"/>
  <c r="E42" i="4"/>
  <c r="G42" i="4" s="1"/>
  <c r="E36" i="4"/>
  <c r="E33" i="4"/>
  <c r="E29" i="4"/>
  <c r="E25" i="4"/>
  <c r="E26" i="4" s="1"/>
  <c r="E22" i="4"/>
  <c r="E15" i="4"/>
  <c r="E12" i="4"/>
  <c r="E166" i="4" s="1"/>
  <c r="G121" i="4" l="1"/>
  <c r="G177" i="4"/>
  <c r="G29" i="4"/>
  <c r="G100" i="4"/>
  <c r="G172" i="4" s="1"/>
  <c r="G174" i="4"/>
  <c r="G119" i="4"/>
  <c r="G122" i="4" s="1"/>
  <c r="G12" i="4"/>
  <c r="G166" i="4" s="1"/>
  <c r="G43" i="4"/>
  <c r="G44" i="4" s="1"/>
  <c r="G114" i="4"/>
  <c r="G181" i="4" s="1"/>
  <c r="G15" i="4"/>
  <c r="G79" i="4"/>
  <c r="G26" i="4"/>
  <c r="G182" i="4"/>
  <c r="G98" i="4"/>
  <c r="G92" i="4"/>
  <c r="G171" i="4"/>
  <c r="G69" i="4"/>
  <c r="G179" i="4"/>
  <c r="G66" i="4"/>
  <c r="G47" i="4"/>
  <c r="G36" i="4"/>
  <c r="G163" i="4"/>
  <c r="G33" i="4"/>
  <c r="G22" i="4"/>
  <c r="G173" i="4"/>
  <c r="G183" i="4"/>
  <c r="G165" i="4"/>
  <c r="E44" i="4"/>
  <c r="E165" i="4"/>
  <c r="G175" i="4"/>
  <c r="F170" i="4"/>
  <c r="F184" i="4"/>
  <c r="E175" i="4"/>
  <c r="E184" i="4" s="1"/>
  <c r="E169" i="4"/>
  <c r="G176" i="4"/>
  <c r="E38" i="4"/>
  <c r="E69" i="4"/>
  <c r="E117" i="4"/>
  <c r="E122" i="4"/>
  <c r="G169" i="4"/>
  <c r="F118" i="3"/>
  <c r="F117" i="3"/>
  <c r="F116" i="3"/>
  <c r="F114" i="3"/>
  <c r="F113" i="3"/>
  <c r="F112" i="3"/>
  <c r="F111" i="3"/>
  <c r="F110" i="3"/>
  <c r="F109" i="3"/>
  <c r="F108" i="3"/>
  <c r="E118" i="3"/>
  <c r="E117" i="3"/>
  <c r="E114" i="3"/>
  <c r="E113" i="3"/>
  <c r="E112" i="3"/>
  <c r="E111" i="3"/>
  <c r="E110" i="3"/>
  <c r="E109" i="3"/>
  <c r="E108" i="3"/>
  <c r="E84" i="3"/>
  <c r="E99" i="3"/>
  <c r="E76" i="3"/>
  <c r="E63" i="3"/>
  <c r="E60" i="3"/>
  <c r="E45" i="3"/>
  <c r="E43" i="3"/>
  <c r="E32" i="3"/>
  <c r="E29" i="3"/>
  <c r="E15" i="3"/>
  <c r="E136" i="3" s="1"/>
  <c r="E116" i="3"/>
  <c r="E25" i="3"/>
  <c r="F119" i="3"/>
  <c r="G117" i="4" l="1"/>
  <c r="G180" i="4"/>
  <c r="G117" i="3"/>
  <c r="F120" i="3"/>
  <c r="G109" i="3"/>
  <c r="G116" i="3"/>
  <c r="G110" i="3"/>
  <c r="G126" i="3"/>
  <c r="G111" i="3"/>
  <c r="G132" i="3"/>
  <c r="G112" i="3"/>
  <c r="G131" i="3"/>
  <c r="G130" i="3"/>
  <c r="G127" i="3"/>
  <c r="G128" i="3"/>
  <c r="G113" i="3"/>
  <c r="G129" i="3"/>
  <c r="G114" i="3"/>
  <c r="G108" i="3"/>
  <c r="G118" i="3"/>
  <c r="G38" i="4"/>
  <c r="G178" i="4"/>
  <c r="G125" i="4"/>
  <c r="G170" i="4"/>
  <c r="E119" i="3"/>
  <c r="G119" i="3" s="1"/>
  <c r="G184" i="4"/>
  <c r="E170" i="4"/>
  <c r="E125" i="4"/>
  <c r="E22" i="3"/>
  <c r="E40" i="3"/>
  <c r="E137" i="3" s="1"/>
  <c r="E96" i="3"/>
  <c r="E140" i="3" s="1"/>
  <c r="E34" i="3" l="1"/>
  <c r="E139" i="3"/>
  <c r="E142" i="3" s="1"/>
  <c r="G120" i="3"/>
  <c r="E100" i="3"/>
  <c r="E133" i="3"/>
  <c r="G125" i="3"/>
  <c r="G133" i="3" s="1"/>
  <c r="E120" i="3"/>
</calcChain>
</file>

<file path=xl/sharedStrings.xml><?xml version="1.0" encoding="utf-8"?>
<sst xmlns="http://schemas.openxmlformats.org/spreadsheetml/2006/main" count="594" uniqueCount="240">
  <si>
    <t>KONTO</t>
  </si>
  <si>
    <t>OPIS</t>
  </si>
  <si>
    <t>POZICIJA</t>
  </si>
  <si>
    <t>BJELOVAR, dr. FRANJE TUĐMANA 9</t>
  </si>
  <si>
    <t>P R I H O D I:</t>
  </si>
  <si>
    <t>IZVOR</t>
  </si>
  <si>
    <t>Kamate na depozite po viđenju</t>
  </si>
  <si>
    <t>Prihodi od pruženih usluga</t>
  </si>
  <si>
    <t>Ostali prihodi</t>
  </si>
  <si>
    <t>Manjak prihoda poslovanja</t>
  </si>
  <si>
    <t>Kapitalne pomoći iz drž.pror.korisnicima pror.JLPS</t>
  </si>
  <si>
    <t>Tekuće pomoći iz drž.pror.korisnicima pror.JLPS</t>
  </si>
  <si>
    <t>Tek.pomoći iz drž.pror.temeljem prijenosa EU sred.</t>
  </si>
  <si>
    <t>Tekuće donacije od ostalih subjekata izvan općeg pror.</t>
  </si>
  <si>
    <t>Stambeni objekti za zaposlene</t>
  </si>
  <si>
    <t>S V E U K U P N O   P R I H O D I</t>
  </si>
  <si>
    <t>RASHODI:</t>
  </si>
  <si>
    <t>Plaće - bruto</t>
  </si>
  <si>
    <t xml:space="preserve">Ostali rashodi za zaposlene </t>
  </si>
  <si>
    <t>Doprinosi na plaće</t>
  </si>
  <si>
    <t>Naknade troškova zaposlenima</t>
  </si>
  <si>
    <t xml:space="preserve">Rashodi za materijal i energiju </t>
  </si>
  <si>
    <t>Rashodi za usluge</t>
  </si>
  <si>
    <t>Ostali nespomenuti rashodi poslovanja</t>
  </si>
  <si>
    <t>Ostale naknade građ. I kućanstvima iz proračuna</t>
  </si>
  <si>
    <t>Knjige, umjetnička djela i ost.vrijednosti</t>
  </si>
  <si>
    <t xml:space="preserve"> </t>
  </si>
  <si>
    <t>S V E U K U P N O   R A S H O D I</t>
  </si>
  <si>
    <t>Prihodi iz nadležnog pror. za financ. rash. posl.</t>
  </si>
  <si>
    <t>Prihodi iz nadležnog pror. za financ. nefinan.imov.</t>
  </si>
  <si>
    <t xml:space="preserve">Naknade troškova osobama izvan rad.odnosa </t>
  </si>
  <si>
    <t xml:space="preserve">Ostali financijski rashodi </t>
  </si>
  <si>
    <t xml:space="preserve">Tekuće donacije </t>
  </si>
  <si>
    <t xml:space="preserve">Postrojenja i oprema </t>
  </si>
  <si>
    <t>2023.</t>
  </si>
  <si>
    <t>11</t>
  </si>
  <si>
    <t>15</t>
  </si>
  <si>
    <t>14</t>
  </si>
  <si>
    <t>122</t>
  </si>
  <si>
    <t>41</t>
  </si>
  <si>
    <t>4602</t>
  </si>
  <si>
    <t>411</t>
  </si>
  <si>
    <t>466</t>
  </si>
  <si>
    <t>22</t>
  </si>
  <si>
    <t>511</t>
  </si>
  <si>
    <t>611</t>
  </si>
  <si>
    <t>PP00375</t>
  </si>
  <si>
    <t>PP00378</t>
  </si>
  <si>
    <t>PP00381</t>
  </si>
  <si>
    <t>PP00376</t>
  </si>
  <si>
    <t>PP00377</t>
  </si>
  <si>
    <t>PP00374</t>
  </si>
  <si>
    <t>PP00373</t>
  </si>
  <si>
    <t>VP00317</t>
  </si>
  <si>
    <t>VP00325</t>
  </si>
  <si>
    <t>VP00322</t>
  </si>
  <si>
    <t>VP00320</t>
  </si>
  <si>
    <t>VP00323</t>
  </si>
  <si>
    <t>VP00340</t>
  </si>
  <si>
    <t>PR00713</t>
  </si>
  <si>
    <t>PR00714</t>
  </si>
  <si>
    <t>PR00741</t>
  </si>
  <si>
    <t>PR00742</t>
  </si>
  <si>
    <t>PR00743</t>
  </si>
  <si>
    <t>PR00717</t>
  </si>
  <si>
    <t>PR00718</t>
  </si>
  <si>
    <t>PR00719</t>
  </si>
  <si>
    <t>PR00720</t>
  </si>
  <si>
    <t>PR00744</t>
  </si>
  <si>
    <t>PR00721</t>
  </si>
  <si>
    <t>PR00745</t>
  </si>
  <si>
    <t>PR00746</t>
  </si>
  <si>
    <t>PR00696</t>
  </si>
  <si>
    <t>PR00697</t>
  </si>
  <si>
    <t>VP00324</t>
  </si>
  <si>
    <t>VP00331</t>
  </si>
  <si>
    <t>VP00403</t>
  </si>
  <si>
    <t>PP00406</t>
  </si>
  <si>
    <t>VR00367</t>
  </si>
  <si>
    <t>VR00368</t>
  </si>
  <si>
    <t>VR00369</t>
  </si>
  <si>
    <t>VR00370</t>
  </si>
  <si>
    <t>VR00451</t>
  </si>
  <si>
    <t>VR00372</t>
  </si>
  <si>
    <t>VR00374</t>
  </si>
  <si>
    <t>VR00375</t>
  </si>
  <si>
    <t>VR01238</t>
  </si>
  <si>
    <t>VR00377</t>
  </si>
  <si>
    <t>VR00471</t>
  </si>
  <si>
    <t>VR00428</t>
  </si>
  <si>
    <t>VR00429</t>
  </si>
  <si>
    <t>VR00845</t>
  </si>
  <si>
    <t>VR00430</t>
  </si>
  <si>
    <t>VR00371</t>
  </si>
  <si>
    <t>VR00431</t>
  </si>
  <si>
    <t>VR00976</t>
  </si>
  <si>
    <t>VR00658</t>
  </si>
  <si>
    <t>VR00376</t>
  </si>
  <si>
    <t>VR00659</t>
  </si>
  <si>
    <t>VR01239</t>
  </si>
  <si>
    <t>VR01240</t>
  </si>
  <si>
    <t>VR01225</t>
  </si>
  <si>
    <t>VR00975</t>
  </si>
  <si>
    <t>VR00657</t>
  </si>
  <si>
    <t>Kapitalne  donacije od ostalih subjekata izvan općeg pror.</t>
  </si>
  <si>
    <t>Kapitalne donacije od ostalih subjekata izvan općeg pror.</t>
  </si>
  <si>
    <t>PP00460</t>
  </si>
  <si>
    <t>41051</t>
  </si>
  <si>
    <t>46071</t>
  </si>
  <si>
    <t>PP00459</t>
  </si>
  <si>
    <t>VP00328</t>
  </si>
  <si>
    <t>VP00353</t>
  </si>
  <si>
    <t>PR01779</t>
  </si>
  <si>
    <t>PR01780</t>
  </si>
  <si>
    <t>PR01781</t>
  </si>
  <si>
    <t>PR01783</t>
  </si>
  <si>
    <t>PR01784</t>
  </si>
  <si>
    <t>PR01785</t>
  </si>
  <si>
    <t>PR01787</t>
  </si>
  <si>
    <t>PR01788</t>
  </si>
  <si>
    <t>PR01789</t>
  </si>
  <si>
    <t>VR00967</t>
  </si>
  <si>
    <t>R E B A L A N S    P L A N A   P R I H O D A   I   R A S H O D A    2023. G O D I N E</t>
  </si>
  <si>
    <t>rebalans</t>
  </si>
  <si>
    <r>
      <t>Prihodi iz nadležnog pror. za financ. rash. posl.-</t>
    </r>
    <r>
      <rPr>
        <sz val="9"/>
        <color rgb="FFFF0000"/>
        <rFont val="Arial Narrow"/>
        <family val="2"/>
        <charset val="238"/>
      </rPr>
      <t>civ.zašt</t>
    </r>
  </si>
  <si>
    <r>
      <t>Prihodi iz nadležnog pror. za financ. rash. posl.-</t>
    </r>
    <r>
      <rPr>
        <sz val="9"/>
        <color rgb="FFFF0000"/>
        <rFont val="Arial Narrow"/>
        <family val="2"/>
        <charset val="238"/>
      </rPr>
      <t>natjecanje</t>
    </r>
  </si>
  <si>
    <r>
      <t>Prihodi iz nadležnog pror. za financ. rash. posl.-</t>
    </r>
    <r>
      <rPr>
        <sz val="9"/>
        <color rgb="FFFF0000"/>
        <rFont val="Arial Narrow"/>
        <family val="2"/>
        <charset val="238"/>
      </rPr>
      <t>e-tehničar</t>
    </r>
  </si>
  <si>
    <r>
      <t>Prihodi iz nadležnog pror. za financ. nefinan.imov.-</t>
    </r>
    <r>
      <rPr>
        <sz val="9"/>
        <color rgb="FFFF0000"/>
        <rFont val="Arial Narrow"/>
        <family val="2"/>
        <charset val="238"/>
      </rPr>
      <t>oprem. šk.</t>
    </r>
  </si>
  <si>
    <r>
      <t>Prihodi iz nadležnog pror. za financ. rash. posl.-</t>
    </r>
    <r>
      <rPr>
        <sz val="9"/>
        <color rgb="FFFF0000"/>
        <rFont val="Arial Narrow"/>
        <family val="2"/>
        <charset val="238"/>
      </rPr>
      <t>DEC</t>
    </r>
  </si>
  <si>
    <r>
      <t>Prihodi iz nadležnog pror. za financ. nefinan.imov.-</t>
    </r>
    <r>
      <rPr>
        <sz val="9"/>
        <color rgb="FFFF0000"/>
        <rFont val="Arial Narrow"/>
        <family val="2"/>
        <charset val="238"/>
      </rPr>
      <t>DEC</t>
    </r>
  </si>
  <si>
    <r>
      <t>UKUPNO.-</t>
    </r>
    <r>
      <rPr>
        <sz val="9"/>
        <color rgb="FFFF0000"/>
        <rFont val="Arial Narrow"/>
        <family val="2"/>
        <charset val="238"/>
      </rPr>
      <t>DECENTRALIZIRANA SREDSTVA</t>
    </r>
  </si>
  <si>
    <r>
      <t>Prihodi iz nadležnog pror. za financ. rash. posl.-</t>
    </r>
    <r>
      <rPr>
        <sz val="9"/>
        <color rgb="FFFF0000"/>
        <rFont val="Arial Narrow"/>
        <family val="2"/>
        <charset val="238"/>
      </rPr>
      <t>shema ŠV</t>
    </r>
  </si>
  <si>
    <r>
      <t>UKUPNO-</t>
    </r>
    <r>
      <rPr>
        <sz val="9"/>
        <color rgb="FFFF0000"/>
        <rFont val="Arial Narrow"/>
        <family val="2"/>
        <charset val="238"/>
      </rPr>
      <t>shema ŠKOLSKO VOĆE</t>
    </r>
  </si>
  <si>
    <r>
      <t>Prihodi iz nadležnog pror. za financ. rash. posl.-</t>
    </r>
    <r>
      <rPr>
        <sz val="9"/>
        <color rgb="FFFF0000"/>
        <rFont val="Arial Narrow"/>
        <family val="2"/>
        <charset val="238"/>
      </rPr>
      <t>pom.u nast</t>
    </r>
  </si>
  <si>
    <r>
      <t>UKUPNO-</t>
    </r>
    <r>
      <rPr>
        <sz val="9"/>
        <color rgb="FFFF0000"/>
        <rFont val="Arial Narrow"/>
        <family val="2"/>
        <charset val="238"/>
      </rPr>
      <t>pomoćnik u nastavi</t>
    </r>
  </si>
  <si>
    <r>
      <t>Tekuće pomoći iz drž.pror.korisnicima pror.JLPS-</t>
    </r>
    <r>
      <rPr>
        <sz val="9"/>
        <color rgb="FFFF0000"/>
        <rFont val="Arial Narrow"/>
        <family val="2"/>
        <charset val="238"/>
      </rPr>
      <t>drž.pror.</t>
    </r>
  </si>
  <si>
    <r>
      <t>Kapitalne pomoći iz drž.pror.korisnicima pror.JLPS-</t>
    </r>
    <r>
      <rPr>
        <sz val="9"/>
        <color rgb="FFFF0000"/>
        <rFont val="Arial Narrow"/>
        <family val="2"/>
        <charset val="238"/>
      </rPr>
      <t>drž.pr.</t>
    </r>
  </si>
  <si>
    <r>
      <t>Višak prihoda poslovanja-</t>
    </r>
    <r>
      <rPr>
        <sz val="9"/>
        <color rgb="FFFF0000"/>
        <rFont val="Arial Narrow"/>
        <family val="2"/>
        <charset val="238"/>
      </rPr>
      <t>drž.pror.</t>
    </r>
  </si>
  <si>
    <r>
      <t>UKUPNO.-</t>
    </r>
    <r>
      <rPr>
        <sz val="9"/>
        <color rgb="FFFF0000"/>
        <rFont val="Arial Narrow"/>
        <family val="2"/>
        <charset val="238"/>
      </rPr>
      <t>POMOĆI</t>
    </r>
  </si>
  <si>
    <r>
      <t xml:space="preserve">Tek.pomoći iz drž.pror.temeljem prijenosa EU sred. - </t>
    </r>
    <r>
      <rPr>
        <sz val="9"/>
        <color rgb="FFFF0000"/>
        <rFont val="Arial Narrow"/>
        <family val="2"/>
        <charset val="238"/>
      </rPr>
      <t>EU</t>
    </r>
  </si>
  <si>
    <r>
      <t>UKUPNO.-</t>
    </r>
    <r>
      <rPr>
        <sz val="9"/>
        <color rgb="FFFF0000"/>
        <rFont val="Arial Narrow"/>
        <family val="2"/>
        <charset val="238"/>
      </rPr>
      <t>EU SREDSTVA</t>
    </r>
  </si>
  <si>
    <r>
      <t xml:space="preserve">Kamate na depozite po viđenju - </t>
    </r>
    <r>
      <rPr>
        <sz val="9"/>
        <color rgb="FFFF0000"/>
        <rFont val="Arial Narrow"/>
        <family val="2"/>
        <charset val="238"/>
      </rPr>
      <t>vlastiti</t>
    </r>
  </si>
  <si>
    <r>
      <t xml:space="preserve">Prihodi od pruženih usluga - </t>
    </r>
    <r>
      <rPr>
        <sz val="9"/>
        <color rgb="FFFF0000"/>
        <rFont val="Arial Narrow"/>
        <family val="2"/>
        <charset val="238"/>
      </rPr>
      <t>vlastiti</t>
    </r>
  </si>
  <si>
    <r>
      <t xml:space="preserve">Ostali prihodi - </t>
    </r>
    <r>
      <rPr>
        <sz val="9"/>
        <color rgb="FFFF0000"/>
        <rFont val="Arial Narrow"/>
        <family val="2"/>
        <charset val="238"/>
      </rPr>
      <t>vlastiti</t>
    </r>
  </si>
  <si>
    <r>
      <t>UKUPNO.-</t>
    </r>
    <r>
      <rPr>
        <sz val="9"/>
        <color rgb="FFFF0000"/>
        <rFont val="Arial Narrow"/>
        <family val="2"/>
        <charset val="238"/>
      </rPr>
      <t>VLASTITI I OSTALI PRIHODI</t>
    </r>
  </si>
  <si>
    <r>
      <t>UKUPNO.-</t>
    </r>
    <r>
      <rPr>
        <sz val="9"/>
        <color rgb="FFFF0000"/>
        <rFont val="Arial Narrow"/>
        <family val="2"/>
        <charset val="238"/>
      </rPr>
      <t>DONACIJE</t>
    </r>
  </si>
  <si>
    <r>
      <t xml:space="preserve">Rashodi za materijal i energiju - </t>
    </r>
    <r>
      <rPr>
        <sz val="9"/>
        <color rgb="FFFF0000"/>
        <rFont val="Arial Narrow"/>
        <family val="2"/>
        <charset val="238"/>
      </rPr>
      <t>civ.zaštita</t>
    </r>
  </si>
  <si>
    <r>
      <t xml:space="preserve">Ostale naknade građ.i kućan.iz proračuna - </t>
    </r>
    <r>
      <rPr>
        <sz val="9"/>
        <color rgb="FFFF0000"/>
        <rFont val="Arial Narrow"/>
        <family val="2"/>
        <charset val="238"/>
      </rPr>
      <t>civ.zaštita</t>
    </r>
  </si>
  <si>
    <r>
      <t xml:space="preserve">UKUPNO - </t>
    </r>
    <r>
      <rPr>
        <sz val="9"/>
        <color rgb="FFFF0000"/>
        <rFont val="Arial Narrow"/>
        <family val="2"/>
        <charset val="238"/>
      </rPr>
      <t>civ.zaštita</t>
    </r>
  </si>
  <si>
    <r>
      <t xml:space="preserve">Rashodi za usluge - </t>
    </r>
    <r>
      <rPr>
        <sz val="9"/>
        <color rgb="FFFF0000"/>
        <rFont val="Arial Narrow"/>
        <family val="2"/>
        <charset val="238"/>
      </rPr>
      <t>natjecanja</t>
    </r>
  </si>
  <si>
    <r>
      <t xml:space="preserve">Ostali nespomenuti rashodi poslovanja - </t>
    </r>
    <r>
      <rPr>
        <sz val="9"/>
        <color rgb="FFFF0000"/>
        <rFont val="Arial Narrow"/>
        <family val="2"/>
        <charset val="238"/>
      </rPr>
      <t>natjecanja</t>
    </r>
  </si>
  <si>
    <r>
      <t xml:space="preserve">UKUPNO - </t>
    </r>
    <r>
      <rPr>
        <sz val="9"/>
        <color rgb="FFFF0000"/>
        <rFont val="Arial Narrow"/>
        <family val="2"/>
        <charset val="238"/>
      </rPr>
      <t>natjecanja</t>
    </r>
  </si>
  <si>
    <r>
      <t xml:space="preserve">Rashodi za usluge - </t>
    </r>
    <r>
      <rPr>
        <sz val="9"/>
        <color rgb="FFFF0000"/>
        <rFont val="Arial Narrow"/>
        <family val="2"/>
        <charset val="238"/>
      </rPr>
      <t>e-tehničar</t>
    </r>
  </si>
  <si>
    <r>
      <t xml:space="preserve">UKUPNO - </t>
    </r>
    <r>
      <rPr>
        <sz val="9"/>
        <color rgb="FFFF0000"/>
        <rFont val="Arial Narrow"/>
        <family val="2"/>
        <charset val="238"/>
      </rPr>
      <t>e-tehničar</t>
    </r>
  </si>
  <si>
    <r>
      <t xml:space="preserve">Naknade troškova zaposlenima - </t>
    </r>
    <r>
      <rPr>
        <sz val="9"/>
        <color rgb="FFFF0000"/>
        <rFont val="Arial Narrow"/>
        <family val="2"/>
        <charset val="238"/>
      </rPr>
      <t>DEC</t>
    </r>
  </si>
  <si>
    <r>
      <t xml:space="preserve">Rashodi za materijal i energiju - </t>
    </r>
    <r>
      <rPr>
        <sz val="9"/>
        <color rgb="FFFF0000"/>
        <rFont val="Arial Narrow"/>
        <family val="2"/>
        <charset val="238"/>
      </rPr>
      <t>DEC</t>
    </r>
  </si>
  <si>
    <r>
      <t xml:space="preserve">Rashodi za usluge - </t>
    </r>
    <r>
      <rPr>
        <sz val="9"/>
        <color rgb="FFFF0000"/>
        <rFont val="Arial Narrow"/>
        <family val="2"/>
        <charset val="238"/>
      </rPr>
      <t>DEC</t>
    </r>
  </si>
  <si>
    <r>
      <t xml:space="preserve">Rashodi za usluge - hitne intervencije - </t>
    </r>
    <r>
      <rPr>
        <sz val="9"/>
        <color rgb="FFFF0000"/>
        <rFont val="Arial Narrow"/>
        <family val="2"/>
        <charset val="238"/>
      </rPr>
      <t>DEC</t>
    </r>
  </si>
  <si>
    <r>
      <t xml:space="preserve">Naknade troškova osobama izvan rad.odnosa - </t>
    </r>
    <r>
      <rPr>
        <sz val="9"/>
        <color rgb="FFFF0000"/>
        <rFont val="Arial Narrow"/>
        <family val="2"/>
        <charset val="238"/>
      </rPr>
      <t>DEC</t>
    </r>
  </si>
  <si>
    <r>
      <t xml:space="preserve">Ostali nespomenuti rashodi poslovanja - </t>
    </r>
    <r>
      <rPr>
        <sz val="9"/>
        <color rgb="FFFF0000"/>
        <rFont val="Arial Narrow"/>
        <family val="2"/>
        <charset val="238"/>
      </rPr>
      <t>DEC</t>
    </r>
  </si>
  <si>
    <r>
      <t xml:space="preserve">Ostali financijski rashodi - </t>
    </r>
    <r>
      <rPr>
        <sz val="9"/>
        <color rgb="FFFF0000"/>
        <rFont val="Arial Narrow"/>
        <family val="2"/>
        <charset val="238"/>
      </rPr>
      <t>DEC</t>
    </r>
  </si>
  <si>
    <r>
      <t xml:space="preserve">Postrojenja i oprema - </t>
    </r>
    <r>
      <rPr>
        <sz val="9"/>
        <color rgb="FFFF0000"/>
        <rFont val="Arial Narrow"/>
        <family val="2"/>
        <charset val="238"/>
      </rPr>
      <t>DEC</t>
    </r>
  </si>
  <si>
    <r>
      <t xml:space="preserve">Knjige, umjetnička djela i ost.vrijed. - </t>
    </r>
    <r>
      <rPr>
        <sz val="9"/>
        <color rgb="FFFF0000"/>
        <rFont val="Arial Narrow"/>
        <family val="2"/>
        <charset val="238"/>
      </rPr>
      <t>DEC</t>
    </r>
  </si>
  <si>
    <r>
      <t xml:space="preserve">UKUPNO - </t>
    </r>
    <r>
      <rPr>
        <sz val="9"/>
        <color rgb="FFFF0000"/>
        <rFont val="Arial Narrow"/>
        <family val="2"/>
        <charset val="238"/>
      </rPr>
      <t>DEC</t>
    </r>
  </si>
  <si>
    <r>
      <t>Rashodi za materijal i energiju.-</t>
    </r>
    <r>
      <rPr>
        <sz val="9"/>
        <color rgb="FFFF0000"/>
        <rFont val="Arial Narrow"/>
        <family val="2"/>
        <charset val="238"/>
      </rPr>
      <t>shema ŠV</t>
    </r>
  </si>
  <si>
    <r>
      <t>UKUPNO.-</t>
    </r>
    <r>
      <rPr>
        <sz val="9"/>
        <color rgb="FFFF0000"/>
        <rFont val="Arial Narrow"/>
        <family val="2"/>
        <charset val="238"/>
      </rPr>
      <t>shema ŠV</t>
    </r>
  </si>
  <si>
    <r>
      <t>Plaće - bruto-</t>
    </r>
    <r>
      <rPr>
        <sz val="9"/>
        <color rgb="FFFF0000"/>
        <rFont val="Arial Narrow"/>
        <family val="2"/>
        <charset val="238"/>
      </rPr>
      <t>pom.u nast</t>
    </r>
  </si>
  <si>
    <r>
      <t>Ostali rashodi za zaposlene-</t>
    </r>
    <r>
      <rPr>
        <sz val="9"/>
        <color rgb="FFFF0000"/>
        <rFont val="Arial Narrow"/>
        <family val="2"/>
        <charset val="238"/>
      </rPr>
      <t>pom.u nast</t>
    </r>
  </si>
  <si>
    <r>
      <t>Doprinosi na plaće-</t>
    </r>
    <r>
      <rPr>
        <sz val="9"/>
        <color rgb="FFFF0000"/>
        <rFont val="Arial Narrow"/>
        <family val="2"/>
        <charset val="238"/>
      </rPr>
      <t>pom.u nast</t>
    </r>
  </si>
  <si>
    <r>
      <t>UKUPNO-</t>
    </r>
    <r>
      <rPr>
        <sz val="9"/>
        <color rgb="FFFF0000"/>
        <rFont val="Arial Narrow"/>
        <family val="2"/>
        <charset val="238"/>
      </rPr>
      <t>pom.u nast</t>
    </r>
  </si>
  <si>
    <r>
      <t>Plaće - bruto</t>
    </r>
    <r>
      <rPr>
        <sz val="9"/>
        <color rgb="FFFF0000"/>
        <rFont val="Arial Narrow"/>
        <family val="2"/>
        <charset val="238"/>
      </rPr>
      <t xml:space="preserve"> - državni pror.</t>
    </r>
  </si>
  <si>
    <r>
      <t xml:space="preserve">Ostali rashodi za zaposlene </t>
    </r>
    <r>
      <rPr>
        <sz val="9"/>
        <color rgb="FFFF0000"/>
        <rFont val="Arial Narrow"/>
        <family val="2"/>
        <charset val="238"/>
      </rPr>
      <t>- državni pror.</t>
    </r>
  </si>
  <si>
    <r>
      <t>Doprinosi na plaće</t>
    </r>
    <r>
      <rPr>
        <sz val="9"/>
        <color rgb="FFFF0000"/>
        <rFont val="Arial Narrow"/>
        <family val="2"/>
        <charset val="238"/>
      </rPr>
      <t xml:space="preserve"> - državni pror.</t>
    </r>
  </si>
  <si>
    <r>
      <t xml:space="preserve">Naknade troškova zaposlenima </t>
    </r>
    <r>
      <rPr>
        <sz val="9"/>
        <color rgb="FFFF0000"/>
        <rFont val="Arial Narrow"/>
        <family val="2"/>
        <charset val="238"/>
      </rPr>
      <t>- državni pror.</t>
    </r>
  </si>
  <si>
    <r>
      <t xml:space="preserve">Rashodi za materijal i energiju </t>
    </r>
    <r>
      <rPr>
        <sz val="9"/>
        <color rgb="FFFF0000"/>
        <rFont val="Arial Narrow"/>
        <family val="2"/>
        <charset val="238"/>
      </rPr>
      <t>- državni proračun</t>
    </r>
  </si>
  <si>
    <r>
      <t>Rashodi za usluge</t>
    </r>
    <r>
      <rPr>
        <sz val="9"/>
        <color rgb="FFFF0000"/>
        <rFont val="Arial Narrow"/>
        <family val="2"/>
        <charset val="238"/>
      </rPr>
      <t xml:space="preserve"> - državni pror.</t>
    </r>
  </si>
  <si>
    <r>
      <t xml:space="preserve">Naknade troškova osobama izvan rad.odnosa - </t>
    </r>
    <r>
      <rPr>
        <sz val="9"/>
        <color rgb="FFFF0000"/>
        <rFont val="Arial Narrow"/>
        <family val="2"/>
        <charset val="238"/>
      </rPr>
      <t>drž. pror.</t>
    </r>
  </si>
  <si>
    <r>
      <t xml:space="preserve">Ostali nespomenuti rashodi poslovanja </t>
    </r>
    <r>
      <rPr>
        <sz val="9"/>
        <color rgb="FFFF0000"/>
        <rFont val="Arial Narrow"/>
        <family val="2"/>
        <charset val="238"/>
      </rPr>
      <t>- državni pror.</t>
    </r>
  </si>
  <si>
    <r>
      <t>Ostale naknade građ. I kućanstvima iz proračuna</t>
    </r>
    <r>
      <rPr>
        <sz val="9"/>
        <color rgb="FFFF0000"/>
        <rFont val="Arial Narrow"/>
        <family val="2"/>
        <charset val="238"/>
      </rPr>
      <t xml:space="preserve"> - drž.pror</t>
    </r>
  </si>
  <si>
    <r>
      <t>Postrojenja i oprema</t>
    </r>
    <r>
      <rPr>
        <sz val="9"/>
        <color rgb="FFFF0000"/>
        <rFont val="Arial Narrow"/>
        <family val="2"/>
        <charset val="238"/>
      </rPr>
      <t xml:space="preserve"> - državni pror.</t>
    </r>
  </si>
  <si>
    <r>
      <t xml:space="preserve">Knjige, umjetnička djela i ost.vrijednosti </t>
    </r>
    <r>
      <rPr>
        <sz val="9"/>
        <color rgb="FFFF0000"/>
        <rFont val="Arial Narrow"/>
        <family val="2"/>
        <charset val="238"/>
      </rPr>
      <t>- državni pror.</t>
    </r>
  </si>
  <si>
    <r>
      <t>UKUPNO -</t>
    </r>
    <r>
      <rPr>
        <sz val="9"/>
        <color rgb="FFFF0000"/>
        <rFont val="Arial Narrow"/>
        <family val="2"/>
        <charset val="238"/>
      </rPr>
      <t>POMOĆI</t>
    </r>
  </si>
  <si>
    <r>
      <t xml:space="preserve">Plaće - bruto  </t>
    </r>
    <r>
      <rPr>
        <sz val="9"/>
        <color rgb="FFFF0000"/>
        <rFont val="Arial Narrow"/>
        <family val="2"/>
        <charset val="238"/>
      </rPr>
      <t>- EU sredstva</t>
    </r>
  </si>
  <si>
    <r>
      <t>Doprinosi na plaće</t>
    </r>
    <r>
      <rPr>
        <sz val="9"/>
        <color rgb="FFFF0000"/>
        <rFont val="Arial Narrow"/>
        <family val="2"/>
        <charset val="238"/>
      </rPr>
      <t xml:space="preserve"> - EU sredstva</t>
    </r>
  </si>
  <si>
    <r>
      <t xml:space="preserve">Ostali nespomenuti rashodi poslovanja - </t>
    </r>
    <r>
      <rPr>
        <sz val="9"/>
        <color rgb="FFFF0000"/>
        <rFont val="Arial Narrow"/>
        <family val="2"/>
        <charset val="238"/>
      </rPr>
      <t>EU sredstva</t>
    </r>
  </si>
  <si>
    <r>
      <t>UKUPNO -</t>
    </r>
    <r>
      <rPr>
        <sz val="9"/>
        <color rgb="FFFF0000"/>
        <rFont val="Arial Narrow"/>
        <family val="2"/>
        <charset val="238"/>
      </rPr>
      <t>EU SREDSTVA</t>
    </r>
  </si>
  <si>
    <r>
      <t>Plaće - bruto-</t>
    </r>
    <r>
      <rPr>
        <sz val="9"/>
        <color rgb="FFFF0000"/>
        <rFont val="Arial Narrow"/>
        <family val="2"/>
        <charset val="238"/>
      </rPr>
      <t>vlastiti</t>
    </r>
  </si>
  <si>
    <r>
      <t>Ostali rashodi za zaposlene-</t>
    </r>
    <r>
      <rPr>
        <sz val="9"/>
        <color rgb="FFFF0000"/>
        <rFont val="Arial Narrow"/>
        <family val="2"/>
        <charset val="238"/>
      </rPr>
      <t>vlastiti</t>
    </r>
  </si>
  <si>
    <r>
      <t>Doprinosi na plaće-</t>
    </r>
    <r>
      <rPr>
        <sz val="9"/>
        <color rgb="FFFF0000"/>
        <rFont val="Arial Narrow"/>
        <family val="2"/>
        <charset val="238"/>
      </rPr>
      <t>vlastiti</t>
    </r>
  </si>
  <si>
    <r>
      <t xml:space="preserve">Naknade troškova zaposlenima - </t>
    </r>
    <r>
      <rPr>
        <sz val="9"/>
        <color rgb="FFFF0000"/>
        <rFont val="Arial Narrow"/>
        <family val="2"/>
        <charset val="238"/>
      </rPr>
      <t>vlastiti</t>
    </r>
  </si>
  <si>
    <r>
      <t>Rashodi za materijal i energiju-</t>
    </r>
    <r>
      <rPr>
        <sz val="9"/>
        <color rgb="FFFF0000"/>
        <rFont val="Arial Narrow"/>
        <family val="2"/>
        <charset val="238"/>
      </rPr>
      <t>vlastiti</t>
    </r>
  </si>
  <si>
    <r>
      <t xml:space="preserve">Rashodi za usluge - </t>
    </r>
    <r>
      <rPr>
        <sz val="9"/>
        <color rgb="FFFF0000"/>
        <rFont val="Arial Narrow"/>
        <family val="2"/>
        <charset val="238"/>
      </rPr>
      <t>vlastiti</t>
    </r>
  </si>
  <si>
    <r>
      <t xml:space="preserve">Naknade troškova osobama izvan rad.odnosa - </t>
    </r>
    <r>
      <rPr>
        <sz val="9"/>
        <color rgb="FFFF0000"/>
        <rFont val="Arial Narrow"/>
        <family val="2"/>
        <charset val="238"/>
      </rPr>
      <t>vlastiti</t>
    </r>
  </si>
  <si>
    <r>
      <t>Ostali nespomenuti rashodi poslovanja-</t>
    </r>
    <r>
      <rPr>
        <sz val="9"/>
        <color rgb="FFFF0000"/>
        <rFont val="Arial Narrow"/>
        <family val="2"/>
        <charset val="238"/>
      </rPr>
      <t>vlastiti</t>
    </r>
  </si>
  <si>
    <r>
      <t xml:space="preserve">Tekuće donacije - </t>
    </r>
    <r>
      <rPr>
        <sz val="9"/>
        <color rgb="FFFF0000"/>
        <rFont val="Arial Narrow"/>
        <family val="2"/>
        <charset val="238"/>
      </rPr>
      <t>vlastiti</t>
    </r>
  </si>
  <si>
    <r>
      <t xml:space="preserve">Postrojenja i oprema - </t>
    </r>
    <r>
      <rPr>
        <sz val="9"/>
        <color rgb="FFFF0000"/>
        <rFont val="Arial Narrow"/>
        <family val="2"/>
        <charset val="238"/>
      </rPr>
      <t>vlastiti</t>
    </r>
  </si>
  <si>
    <r>
      <t xml:space="preserve">Knjige, umjetnička djela i ost.vrijednosti - </t>
    </r>
    <r>
      <rPr>
        <sz val="9"/>
        <color rgb="FFFF0000"/>
        <rFont val="Arial Narrow"/>
        <family val="2"/>
        <charset val="238"/>
      </rPr>
      <t>vlastiti</t>
    </r>
  </si>
  <si>
    <r>
      <t>UKUPNO -</t>
    </r>
    <r>
      <rPr>
        <sz val="9"/>
        <color rgb="FFFF0000"/>
        <rFont val="Arial Narrow"/>
        <family val="2"/>
        <charset val="238"/>
      </rPr>
      <t>VLASTITI I OSTALI PRIHODI</t>
    </r>
  </si>
  <si>
    <r>
      <t xml:space="preserve">Rashodi za usluge - </t>
    </r>
    <r>
      <rPr>
        <sz val="9"/>
        <color rgb="FFFF0000"/>
        <rFont val="Arial Narrow"/>
        <family val="2"/>
        <charset val="238"/>
      </rPr>
      <t>donacije</t>
    </r>
  </si>
  <si>
    <r>
      <t>Ostali nespomenuti rashodi poslovanja-</t>
    </r>
    <r>
      <rPr>
        <sz val="9"/>
        <color rgb="FFFF0000"/>
        <rFont val="Arial Narrow"/>
        <family val="2"/>
        <charset val="238"/>
      </rPr>
      <t>donacije</t>
    </r>
  </si>
  <si>
    <r>
      <t xml:space="preserve">Postrojenja i oprema - </t>
    </r>
    <r>
      <rPr>
        <sz val="9"/>
        <color rgb="FFFF0000"/>
        <rFont val="Arial Narrow"/>
        <family val="2"/>
        <charset val="238"/>
      </rPr>
      <t>donacije</t>
    </r>
  </si>
  <si>
    <r>
      <t xml:space="preserve">Knjige, umjetnička djela i ost.vrijednosti - </t>
    </r>
    <r>
      <rPr>
        <sz val="9"/>
        <color rgb="FFFF0000"/>
        <rFont val="Arial Narrow"/>
        <family val="2"/>
        <charset val="238"/>
      </rPr>
      <t>donacije</t>
    </r>
  </si>
  <si>
    <r>
      <t>UKUPNO -</t>
    </r>
    <r>
      <rPr>
        <sz val="9"/>
        <color rgb="FFFF0000"/>
        <rFont val="Arial Narrow"/>
        <family val="2"/>
        <charset val="238"/>
      </rPr>
      <t>DONACIJE</t>
    </r>
  </si>
  <si>
    <r>
      <t xml:space="preserve">Knjige, umjetnička djela i ost.vrijednosti - </t>
    </r>
    <r>
      <rPr>
        <sz val="9"/>
        <color rgb="FFFF0000"/>
        <rFont val="Arial Narrow"/>
        <family val="2"/>
        <charset val="238"/>
      </rPr>
      <t>prih.od nefin.im.</t>
    </r>
  </si>
  <si>
    <r>
      <t>UKUPNO -</t>
    </r>
    <r>
      <rPr>
        <sz val="9"/>
        <color rgb="FFFF0000"/>
        <rFont val="Arial Narrow"/>
        <family val="2"/>
        <charset val="238"/>
      </rPr>
      <t>PRIHODI OD NEFINANCIJSKE IMOV.</t>
    </r>
  </si>
  <si>
    <t>Plan 2023.</t>
  </si>
  <si>
    <t>KOMERCIJALNA I TRGOVAČKA ŠKOLA BJELOVAR</t>
  </si>
  <si>
    <t>OIB:  65398086491</t>
  </si>
  <si>
    <r>
      <t xml:space="preserve">Višak prihoda poslovanja - </t>
    </r>
    <r>
      <rPr>
        <sz val="9"/>
        <color rgb="FFFF0000"/>
        <rFont val="Arial Narrow"/>
        <family val="2"/>
        <charset val="238"/>
      </rPr>
      <t>EU</t>
    </r>
  </si>
  <si>
    <r>
      <t xml:space="preserve">Ostali fin.rashodi </t>
    </r>
    <r>
      <rPr>
        <sz val="9"/>
        <color rgb="FFFF0000"/>
        <rFont val="Arial Narrow"/>
        <family val="2"/>
        <charset val="238"/>
      </rPr>
      <t>- državni pror.</t>
    </r>
  </si>
  <si>
    <r>
      <t xml:space="preserve">Naknade troškova zaposlenima - </t>
    </r>
    <r>
      <rPr>
        <sz val="9"/>
        <color rgb="FFFF0000"/>
        <rFont val="Arial Narrow"/>
        <family val="2"/>
        <charset val="238"/>
      </rPr>
      <t>EU sredstva</t>
    </r>
  </si>
  <si>
    <r>
      <t xml:space="preserve">Rashodi za usluge - </t>
    </r>
    <r>
      <rPr>
        <sz val="9"/>
        <color rgb="FFFF0000"/>
        <rFont val="Arial Narrow"/>
        <family val="2"/>
        <charset val="238"/>
      </rPr>
      <t>EU sredstva</t>
    </r>
  </si>
  <si>
    <t>PR01730</t>
  </si>
  <si>
    <t>PR01696</t>
  </si>
  <si>
    <t>VR01411</t>
  </si>
  <si>
    <t>VR01422</t>
  </si>
  <si>
    <t>VR01422-1</t>
  </si>
  <si>
    <t>VR01422-2</t>
  </si>
  <si>
    <t xml:space="preserve">Rebalans </t>
  </si>
  <si>
    <t>PLAN 2023.</t>
  </si>
  <si>
    <t>R E B A L A N S   P L A N A  P R I H O D A   I   R A S H O D A</t>
  </si>
  <si>
    <r>
      <t>Prihodi iz nadležnog pror. za financ. rash. posl.-</t>
    </r>
    <r>
      <rPr>
        <sz val="9"/>
        <color rgb="FFFF0000"/>
        <rFont val="Arial Narrow"/>
        <family val="2"/>
        <charset val="238"/>
      </rPr>
      <t>kult.i jav.djel.</t>
    </r>
  </si>
  <si>
    <r>
      <t xml:space="preserve">Rashodi za usluge - </t>
    </r>
    <r>
      <rPr>
        <sz val="9"/>
        <color rgb="FFFF0000"/>
        <rFont val="Arial Narrow"/>
        <family val="2"/>
        <charset val="238"/>
      </rPr>
      <t>kult.i javne djel.</t>
    </r>
  </si>
  <si>
    <r>
      <t xml:space="preserve">Premije osiguranja - </t>
    </r>
    <r>
      <rPr>
        <sz val="9"/>
        <color rgb="FFFF0000"/>
        <rFont val="Arial Narrow"/>
        <family val="2"/>
        <charset val="238"/>
      </rPr>
      <t>osiguranje škola</t>
    </r>
  </si>
  <si>
    <r>
      <t xml:space="preserve">UKUPNO - </t>
    </r>
    <r>
      <rPr>
        <sz val="9"/>
        <color rgb="FFFF0000"/>
        <rFont val="Arial Narrow"/>
        <family val="2"/>
        <charset val="238"/>
      </rPr>
      <t>izvor 11</t>
    </r>
  </si>
  <si>
    <r>
      <t xml:space="preserve">Zatezne kamate </t>
    </r>
    <r>
      <rPr>
        <sz val="9"/>
        <color rgb="FFFF0000"/>
        <rFont val="Arial Narrow"/>
        <family val="2"/>
        <charset val="238"/>
      </rPr>
      <t>- državni pror.</t>
    </r>
  </si>
  <si>
    <r>
      <t>Ostale tekuće donacije</t>
    </r>
    <r>
      <rPr>
        <sz val="9"/>
        <color rgb="FFFF0000"/>
        <rFont val="Arial Narrow"/>
        <family val="2"/>
        <charset val="238"/>
      </rPr>
      <t xml:space="preserve"> - drž.pror</t>
    </r>
  </si>
  <si>
    <r>
      <t>Prihodi iz nadležnog pror. za financ. nefinan.imov.-</t>
    </r>
    <r>
      <rPr>
        <sz val="9"/>
        <color rgb="FFFF0000"/>
        <rFont val="Arial Narrow"/>
        <family val="2"/>
        <charset val="238"/>
      </rPr>
      <t>osig. šk.</t>
    </r>
  </si>
  <si>
    <t>Višak prihoda poslovanja</t>
  </si>
  <si>
    <r>
      <t xml:space="preserve">Naknade troškova osobama izvan rad.odnosa - </t>
    </r>
    <r>
      <rPr>
        <sz val="9"/>
        <color rgb="FFFF0000"/>
        <rFont val="Arial Narrow"/>
        <family val="2"/>
        <charset val="238"/>
      </rPr>
      <t>EU sred.</t>
    </r>
  </si>
  <si>
    <t>VP00330</t>
  </si>
  <si>
    <t>VR01445</t>
  </si>
  <si>
    <t>VR00663</t>
  </si>
  <si>
    <t>VR01063</t>
  </si>
  <si>
    <t>VR01062</t>
  </si>
  <si>
    <t>P R O R A Č U N</t>
  </si>
  <si>
    <t>PRIHODI</t>
  </si>
  <si>
    <t>RASHODI</t>
  </si>
  <si>
    <t>V A N P R O R A Č U N S K I</t>
  </si>
  <si>
    <t>S V E U K U P N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</si>
</sst>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sz val="9"/>
      <color rgb="FFFF0000"/>
      <name val="Arial Narrow"/>
      <family val="2"/>
      <charset val="238"/>
    </font>
    <font>
      <sz val="9"/>
      <name val="Arial Narrow"/>
      <family val="2"/>
      <charset val="238"/>
    </font>
    <font>
      <sz val="9"/>
      <color rgb="FF0070C0"/>
      <name val="Arial Narrow"/>
      <family val="2"/>
      <charset val="238"/>
    </font>
    <font>
      <sz val="9"/>
      <color theme="9" tint="-0.499984740745262"/>
      <name val="Arial Narrow"/>
      <family val="2"/>
      <charset val="238"/>
    </font>
    <font>
      <b/>
      <sz val="9"/>
      <color rgb="FF0070C0"/>
      <name val="Arial Narrow"/>
      <family val="2"/>
      <charset val="238"/>
    </font>
    <font>
      <b/>
      <sz val="9"/>
      <color rgb="FF002060"/>
      <name val="Arial Narrow"/>
      <family val="2"/>
      <charset val="238"/>
    </font>
    <font>
      <b/>
      <sz val="9"/>
      <color theme="8" tint="-0.249977111117893"/>
      <name val="Arial Narrow"/>
      <family val="2"/>
      <charset val="238"/>
    </font>
    <font>
      <sz val="9"/>
      <color rgb="FF0070C0"/>
      <name val="Arial Black"/>
      <family val="2"/>
      <charset val="238"/>
    </font>
    <font>
      <b/>
      <sz val="9"/>
      <color theme="1"/>
      <name val="Arial Narrow"/>
      <family val="2"/>
      <charset val="238"/>
    </font>
    <font>
      <sz val="9"/>
      <color theme="9" tint="-0.249977111117893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43" fontId="4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43" fontId="2" fillId="0" borderId="0" xfId="1" applyFont="1" applyAlignment="1">
      <alignment horizontal="left"/>
    </xf>
    <xf numFmtId="49" fontId="2" fillId="0" borderId="0" xfId="0" applyNumberFormat="1" applyFont="1" applyAlignment="1">
      <alignment horizontal="center"/>
    </xf>
    <xf numFmtId="43" fontId="2" fillId="0" borderId="0" xfId="1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3" fontId="2" fillId="0" borderId="1" xfId="1" applyFont="1" applyBorder="1"/>
    <xf numFmtId="0" fontId="6" fillId="0" borderId="1" xfId="0" applyFont="1" applyBorder="1" applyAlignment="1">
      <alignment horizontal="center"/>
    </xf>
    <xf numFmtId="43" fontId="4" fillId="0" borderId="1" xfId="1" applyFont="1" applyBorder="1"/>
    <xf numFmtId="43" fontId="5" fillId="0" borderId="1" xfId="1" applyFont="1" applyBorder="1"/>
    <xf numFmtId="0" fontId="2" fillId="0" borderId="1" xfId="0" applyFont="1" applyBorder="1"/>
    <xf numFmtId="0" fontId="5" fillId="0" borderId="1" xfId="0" applyFont="1" applyBorder="1"/>
    <xf numFmtId="49" fontId="5" fillId="0" borderId="1" xfId="0" applyNumberFormat="1" applyFont="1" applyBorder="1" applyAlignment="1">
      <alignment horizontal="center"/>
    </xf>
    <xf numFmtId="43" fontId="7" fillId="0" borderId="1" xfId="1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43" fontId="2" fillId="0" borderId="1" xfId="0" applyNumberFormat="1" applyFont="1" applyBorder="1"/>
    <xf numFmtId="0" fontId="8" fillId="0" borderId="1" xfId="0" applyFont="1" applyBorder="1"/>
    <xf numFmtId="0" fontId="9" fillId="0" borderId="1" xfId="0" applyFont="1" applyBorder="1"/>
    <xf numFmtId="49" fontId="9" fillId="0" borderId="1" xfId="0" applyNumberFormat="1" applyFont="1" applyBorder="1" applyAlignment="1">
      <alignment horizontal="center"/>
    </xf>
    <xf numFmtId="43" fontId="8" fillId="0" borderId="1" xfId="1" applyFont="1" applyBorder="1"/>
    <xf numFmtId="43" fontId="8" fillId="0" borderId="1" xfId="0" applyNumberFormat="1" applyFont="1" applyBorder="1"/>
    <xf numFmtId="49" fontId="8" fillId="0" borderId="1" xfId="0" applyNumberFormat="1" applyFont="1" applyBorder="1" applyAlignment="1">
      <alignment horizontal="center"/>
    </xf>
    <xf numFmtId="43" fontId="2" fillId="0" borderId="0" xfId="1" applyFont="1"/>
    <xf numFmtId="0" fontId="2" fillId="0" borderId="0" xfId="0" applyFont="1" applyAlignment="1">
      <alignment horizontal="center"/>
    </xf>
    <xf numFmtId="0" fontId="5" fillId="0" borderId="0" xfId="0" applyFont="1"/>
    <xf numFmtId="43" fontId="7" fillId="0" borderId="0" xfId="1" applyFont="1" applyBorder="1"/>
    <xf numFmtId="0" fontId="5" fillId="0" borderId="4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2" fillId="0" borderId="2" xfId="0" applyFont="1" applyBorder="1"/>
    <xf numFmtId="0" fontId="5" fillId="0" borderId="3" xfId="0" applyFont="1" applyBorder="1"/>
    <xf numFmtId="0" fontId="7" fillId="0" borderId="1" xfId="0" applyFont="1" applyBorder="1"/>
    <xf numFmtId="0" fontId="7" fillId="0" borderId="3" xfId="0" applyFont="1" applyBorder="1"/>
    <xf numFmtId="0" fontId="4" fillId="0" borderId="0" xfId="0" applyFont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EFDAF-3BF0-441C-A236-56DE24AF2C2E}">
  <dimension ref="A1:G184"/>
  <sheetViews>
    <sheetView workbookViewId="0">
      <selection activeCell="E124" sqref="E124"/>
    </sheetView>
  </sheetViews>
  <sheetFormatPr defaultRowHeight="15" x14ac:dyDescent="0.25"/>
  <cols>
    <col min="1" max="1" width="7.28515625" style="8" customWidth="1"/>
    <col min="2" max="2" width="35.85546875" style="8" customWidth="1"/>
    <col min="3" max="3" width="7.28515625" style="8" customWidth="1"/>
    <col min="4" max="4" width="3.85546875" style="6" customWidth="1"/>
    <col min="5" max="5" width="12.140625" style="7" customWidth="1"/>
    <col min="6" max="6" width="9.7109375" style="8" customWidth="1"/>
    <col min="7" max="7" width="11.140625" style="31" customWidth="1"/>
  </cols>
  <sheetData>
    <row r="1" spans="1:7" x14ac:dyDescent="0.25">
      <c r="A1" s="43" t="s">
        <v>206</v>
      </c>
      <c r="B1" s="43"/>
      <c r="C1" s="43"/>
      <c r="D1" s="2"/>
      <c r="E1" s="3"/>
      <c r="F1" s="4"/>
      <c r="G1" s="5"/>
    </row>
    <row r="2" spans="1:7" x14ac:dyDescent="0.25">
      <c r="A2" s="43" t="s">
        <v>3</v>
      </c>
      <c r="B2" s="43"/>
      <c r="C2" s="43"/>
      <c r="D2" s="2"/>
      <c r="E2" s="3"/>
      <c r="F2" s="4"/>
      <c r="G2" s="5"/>
    </row>
    <row r="3" spans="1:7" x14ac:dyDescent="0.25">
      <c r="A3" s="43" t="s">
        <v>207</v>
      </c>
      <c r="B3" s="43"/>
      <c r="C3" s="43"/>
      <c r="D3" s="2"/>
      <c r="E3" s="3"/>
      <c r="F3" s="4"/>
      <c r="G3" s="5"/>
    </row>
    <row r="4" spans="1:7" x14ac:dyDescent="0.25">
      <c r="A4" s="4"/>
      <c r="B4" s="4"/>
      <c r="C4" s="4"/>
      <c r="F4" s="4"/>
      <c r="G4" s="5"/>
    </row>
    <row r="5" spans="1:7" ht="15.75" x14ac:dyDescent="0.3">
      <c r="B5" s="46" t="s">
        <v>122</v>
      </c>
      <c r="C5" s="46"/>
      <c r="D5" s="46"/>
      <c r="E5" s="46"/>
      <c r="F5" s="46"/>
      <c r="G5" s="46"/>
    </row>
    <row r="7" spans="1:7" x14ac:dyDescent="0.25">
      <c r="A7" s="9" t="s">
        <v>0</v>
      </c>
      <c r="B7" s="9" t="s">
        <v>1</v>
      </c>
      <c r="C7" s="9" t="s">
        <v>2</v>
      </c>
      <c r="D7" s="10" t="s">
        <v>5</v>
      </c>
      <c r="E7" s="11" t="s">
        <v>34</v>
      </c>
      <c r="F7" s="9" t="s">
        <v>123</v>
      </c>
      <c r="G7" s="12" t="s">
        <v>34</v>
      </c>
    </row>
    <row r="8" spans="1:7" x14ac:dyDescent="0.25">
      <c r="A8" s="44" t="s">
        <v>4</v>
      </c>
      <c r="B8" s="45"/>
      <c r="C8" s="9"/>
      <c r="D8" s="13"/>
      <c r="E8" s="12"/>
      <c r="F8" s="14"/>
      <c r="G8" s="14"/>
    </row>
    <row r="9" spans="1:7" x14ac:dyDescent="0.25">
      <c r="A9" s="9">
        <v>671110</v>
      </c>
      <c r="B9" s="1" t="s">
        <v>124</v>
      </c>
      <c r="C9" s="15" t="s">
        <v>46</v>
      </c>
      <c r="D9" s="13" t="s">
        <v>35</v>
      </c>
      <c r="E9" s="12"/>
      <c r="F9" s="16"/>
      <c r="G9" s="16">
        <f>E9+F9</f>
        <v>0</v>
      </c>
    </row>
    <row r="10" spans="1:7" x14ac:dyDescent="0.25">
      <c r="A10" s="9">
        <v>671110</v>
      </c>
      <c r="B10" s="1" t="s">
        <v>125</v>
      </c>
      <c r="C10" s="15" t="s">
        <v>47</v>
      </c>
      <c r="D10" s="13" t="s">
        <v>36</v>
      </c>
      <c r="E10" s="12">
        <v>664</v>
      </c>
      <c r="F10" s="16"/>
      <c r="G10" s="16">
        <f t="shared" ref="G10:G50" si="0">E10+F10</f>
        <v>664</v>
      </c>
    </row>
    <row r="11" spans="1:7" x14ac:dyDescent="0.25">
      <c r="A11" s="9">
        <v>671110</v>
      </c>
      <c r="B11" s="1" t="s">
        <v>126</v>
      </c>
      <c r="C11" s="15" t="s">
        <v>48</v>
      </c>
      <c r="D11" s="13" t="s">
        <v>37</v>
      </c>
      <c r="E11" s="12">
        <v>1726</v>
      </c>
      <c r="F11" s="16"/>
      <c r="G11" s="16">
        <f t="shared" si="0"/>
        <v>1726</v>
      </c>
    </row>
    <row r="12" spans="1:7" x14ac:dyDescent="0.25">
      <c r="A12" s="9">
        <v>671210</v>
      </c>
      <c r="B12" s="1" t="s">
        <v>127</v>
      </c>
      <c r="C12" s="15" t="s">
        <v>77</v>
      </c>
      <c r="D12" s="13" t="s">
        <v>35</v>
      </c>
      <c r="E12" s="12">
        <f t="shared" ref="E12:E25" si="1">F12/7.5345</f>
        <v>0</v>
      </c>
      <c r="F12" s="16"/>
      <c r="G12" s="16">
        <f t="shared" si="0"/>
        <v>0</v>
      </c>
    </row>
    <row r="13" spans="1:7" x14ac:dyDescent="0.25">
      <c r="A13" s="9">
        <v>671110</v>
      </c>
      <c r="B13" s="1" t="s">
        <v>128</v>
      </c>
      <c r="C13" s="15" t="s">
        <v>49</v>
      </c>
      <c r="D13" s="13" t="s">
        <v>38</v>
      </c>
      <c r="E13" s="12">
        <v>72865</v>
      </c>
      <c r="F13" s="14"/>
      <c r="G13" s="16">
        <f t="shared" si="0"/>
        <v>72865</v>
      </c>
    </row>
    <row r="14" spans="1:7" x14ac:dyDescent="0.25">
      <c r="A14" s="9">
        <v>671210</v>
      </c>
      <c r="B14" s="1" t="s">
        <v>129</v>
      </c>
      <c r="C14" s="15" t="s">
        <v>50</v>
      </c>
      <c r="D14" s="13" t="s">
        <v>38</v>
      </c>
      <c r="E14" s="12">
        <v>2787</v>
      </c>
      <c r="F14" s="14"/>
      <c r="G14" s="16">
        <f t="shared" si="0"/>
        <v>2787</v>
      </c>
    </row>
    <row r="15" spans="1:7" x14ac:dyDescent="0.25">
      <c r="A15" s="9"/>
      <c r="B15" s="1" t="s">
        <v>130</v>
      </c>
      <c r="C15" s="15"/>
      <c r="D15" s="13"/>
      <c r="E15" s="17">
        <f t="shared" ref="E15:G15" si="2">SUM(E13:E14)</f>
        <v>75652</v>
      </c>
      <c r="F15" s="17">
        <f t="shared" si="2"/>
        <v>0</v>
      </c>
      <c r="G15" s="17">
        <f t="shared" si="2"/>
        <v>75652</v>
      </c>
    </row>
    <row r="16" spans="1:7" x14ac:dyDescent="0.25">
      <c r="A16" s="9">
        <v>671110</v>
      </c>
      <c r="B16" s="1" t="s">
        <v>131</v>
      </c>
      <c r="C16" s="15" t="s">
        <v>51</v>
      </c>
      <c r="D16" s="13" t="s">
        <v>39</v>
      </c>
      <c r="E16" s="12">
        <v>100</v>
      </c>
      <c r="F16" s="14"/>
      <c r="G16" s="16">
        <f t="shared" si="0"/>
        <v>100</v>
      </c>
    </row>
    <row r="17" spans="1:7" x14ac:dyDescent="0.25">
      <c r="A17" s="9">
        <v>671110</v>
      </c>
      <c r="B17" s="1" t="s">
        <v>131</v>
      </c>
      <c r="C17" s="15" t="s">
        <v>52</v>
      </c>
      <c r="D17" s="13" t="s">
        <v>40</v>
      </c>
      <c r="E17" s="12">
        <v>941</v>
      </c>
      <c r="F17" s="14"/>
      <c r="G17" s="16">
        <f t="shared" si="0"/>
        <v>941</v>
      </c>
    </row>
    <row r="18" spans="1:7" x14ac:dyDescent="0.25">
      <c r="A18" s="9"/>
      <c r="B18" s="1" t="s">
        <v>132</v>
      </c>
      <c r="C18" s="15"/>
      <c r="D18" s="13"/>
      <c r="E18" s="12">
        <f>SUM(E16:E17)</f>
        <v>1041</v>
      </c>
      <c r="F18" s="12">
        <f t="shared" ref="F18" si="3">G18/7.5345</f>
        <v>0</v>
      </c>
      <c r="G18" s="12">
        <f t="shared" ref="G18" si="4">H18/7.5345</f>
        <v>0</v>
      </c>
    </row>
    <row r="19" spans="1:7" x14ac:dyDescent="0.25">
      <c r="A19" s="9">
        <v>671110</v>
      </c>
      <c r="B19" s="1" t="s">
        <v>133</v>
      </c>
      <c r="C19" s="15" t="s">
        <v>46</v>
      </c>
      <c r="D19" s="13" t="s">
        <v>35</v>
      </c>
      <c r="E19" s="12">
        <v>0</v>
      </c>
      <c r="F19" s="14"/>
      <c r="G19" s="16">
        <f t="shared" si="0"/>
        <v>0</v>
      </c>
    </row>
    <row r="20" spans="1:7" x14ac:dyDescent="0.25">
      <c r="A20" s="9">
        <v>671110</v>
      </c>
      <c r="B20" s="1" t="s">
        <v>133</v>
      </c>
      <c r="C20" s="15" t="s">
        <v>106</v>
      </c>
      <c r="D20" s="13" t="s">
        <v>107</v>
      </c>
      <c r="E20" s="12">
        <v>0</v>
      </c>
      <c r="F20" s="14"/>
      <c r="G20" s="16">
        <f t="shared" si="0"/>
        <v>0</v>
      </c>
    </row>
    <row r="21" spans="1:7" x14ac:dyDescent="0.25">
      <c r="A21" s="9">
        <v>671110</v>
      </c>
      <c r="B21" s="1" t="s">
        <v>133</v>
      </c>
      <c r="C21" s="15" t="s">
        <v>109</v>
      </c>
      <c r="D21" s="13" t="s">
        <v>108</v>
      </c>
      <c r="E21" s="12">
        <v>0</v>
      </c>
      <c r="F21" s="14"/>
      <c r="G21" s="16">
        <f t="shared" si="0"/>
        <v>0</v>
      </c>
    </row>
    <row r="22" spans="1:7" x14ac:dyDescent="0.25">
      <c r="A22" s="9"/>
      <c r="B22" s="1" t="s">
        <v>134</v>
      </c>
      <c r="C22" s="15"/>
      <c r="D22" s="13"/>
      <c r="E22" s="17">
        <f t="shared" ref="E22:G22" si="5">SUM(E19:E21)</f>
        <v>0</v>
      </c>
      <c r="F22" s="17">
        <f t="shared" si="5"/>
        <v>0</v>
      </c>
      <c r="G22" s="17">
        <f t="shared" si="5"/>
        <v>0</v>
      </c>
    </row>
    <row r="23" spans="1:7" x14ac:dyDescent="0.25">
      <c r="A23" s="9">
        <v>636120</v>
      </c>
      <c r="B23" s="1" t="s">
        <v>135</v>
      </c>
      <c r="C23" s="15" t="s">
        <v>53</v>
      </c>
      <c r="D23" s="13" t="s">
        <v>41</v>
      </c>
      <c r="E23" s="12">
        <v>798195</v>
      </c>
      <c r="F23" s="16"/>
      <c r="G23" s="16">
        <f t="shared" si="0"/>
        <v>798195</v>
      </c>
    </row>
    <row r="24" spans="1:7" x14ac:dyDescent="0.25">
      <c r="A24" s="9">
        <v>636220</v>
      </c>
      <c r="B24" s="1" t="s">
        <v>136</v>
      </c>
      <c r="C24" s="15" t="s">
        <v>74</v>
      </c>
      <c r="D24" s="13" t="s">
        <v>41</v>
      </c>
      <c r="E24" s="12">
        <v>3318</v>
      </c>
      <c r="F24" s="16"/>
      <c r="G24" s="16">
        <f t="shared" si="0"/>
        <v>3318</v>
      </c>
    </row>
    <row r="25" spans="1:7" x14ac:dyDescent="0.25">
      <c r="A25" s="9">
        <v>922110</v>
      </c>
      <c r="B25" s="1" t="s">
        <v>137</v>
      </c>
      <c r="C25" s="15" t="s">
        <v>75</v>
      </c>
      <c r="D25" s="13" t="s">
        <v>41</v>
      </c>
      <c r="E25" s="12">
        <f t="shared" si="1"/>
        <v>0</v>
      </c>
      <c r="F25" s="16"/>
      <c r="G25" s="16">
        <f t="shared" si="0"/>
        <v>0</v>
      </c>
    </row>
    <row r="26" spans="1:7" x14ac:dyDescent="0.25">
      <c r="A26" s="9"/>
      <c r="B26" s="1" t="s">
        <v>138</v>
      </c>
      <c r="C26" s="15"/>
      <c r="D26" s="13"/>
      <c r="E26" s="17">
        <f t="shared" ref="E26:G26" si="6">SUM(E23:E25)</f>
        <v>801513</v>
      </c>
      <c r="F26" s="17">
        <f t="shared" si="6"/>
        <v>0</v>
      </c>
      <c r="G26" s="17">
        <f t="shared" si="6"/>
        <v>801513</v>
      </c>
    </row>
    <row r="27" spans="1:7" x14ac:dyDescent="0.25">
      <c r="A27" s="9">
        <v>638110</v>
      </c>
      <c r="B27" s="1" t="s">
        <v>139</v>
      </c>
      <c r="C27" s="15" t="s">
        <v>54</v>
      </c>
      <c r="D27" s="13" t="s">
        <v>42</v>
      </c>
      <c r="E27" s="12">
        <v>9822</v>
      </c>
      <c r="F27" s="16"/>
      <c r="G27" s="16">
        <f t="shared" si="0"/>
        <v>9822</v>
      </c>
    </row>
    <row r="28" spans="1:7" x14ac:dyDescent="0.25">
      <c r="A28" s="9">
        <v>922110</v>
      </c>
      <c r="B28" s="1" t="s">
        <v>208</v>
      </c>
      <c r="C28" s="15" t="s">
        <v>76</v>
      </c>
      <c r="D28" s="13" t="s">
        <v>42</v>
      </c>
      <c r="E28" s="12">
        <v>39153</v>
      </c>
      <c r="F28" s="16"/>
      <c r="G28" s="16">
        <f t="shared" si="0"/>
        <v>39153</v>
      </c>
    </row>
    <row r="29" spans="1:7" x14ac:dyDescent="0.25">
      <c r="A29" s="9"/>
      <c r="B29" s="1" t="s">
        <v>140</v>
      </c>
      <c r="C29" s="15"/>
      <c r="D29" s="13"/>
      <c r="E29" s="17">
        <f>SUM(E27:E28)</f>
        <v>48975</v>
      </c>
      <c r="F29" s="17">
        <f t="shared" ref="F29:G29" si="7">SUM(F27:F28)</f>
        <v>0</v>
      </c>
      <c r="G29" s="17">
        <f t="shared" si="7"/>
        <v>48975</v>
      </c>
    </row>
    <row r="30" spans="1:7" x14ac:dyDescent="0.25">
      <c r="A30" s="9">
        <v>641320</v>
      </c>
      <c r="B30" s="1" t="s">
        <v>141</v>
      </c>
      <c r="C30" s="15" t="s">
        <v>55</v>
      </c>
      <c r="D30" s="13" t="s">
        <v>43</v>
      </c>
      <c r="E30" s="12">
        <v>265</v>
      </c>
      <c r="F30" s="14"/>
      <c r="G30" s="16">
        <f t="shared" si="0"/>
        <v>265</v>
      </c>
    </row>
    <row r="31" spans="1:7" x14ac:dyDescent="0.25">
      <c r="A31" s="9">
        <v>661510</v>
      </c>
      <c r="B31" s="1" t="s">
        <v>142</v>
      </c>
      <c r="C31" s="15" t="s">
        <v>56</v>
      </c>
      <c r="D31" s="13" t="s">
        <v>43</v>
      </c>
      <c r="E31" s="12">
        <v>10751</v>
      </c>
      <c r="F31" s="14"/>
      <c r="G31" s="16">
        <f t="shared" si="0"/>
        <v>10751</v>
      </c>
    </row>
    <row r="32" spans="1:7" x14ac:dyDescent="0.25">
      <c r="A32" s="9">
        <v>683110</v>
      </c>
      <c r="B32" s="1" t="s">
        <v>143</v>
      </c>
      <c r="C32" s="15" t="s">
        <v>57</v>
      </c>
      <c r="D32" s="13" t="s">
        <v>43</v>
      </c>
      <c r="E32" s="12">
        <v>5973</v>
      </c>
      <c r="F32" s="14"/>
      <c r="G32" s="16">
        <f t="shared" si="0"/>
        <v>5973</v>
      </c>
    </row>
    <row r="33" spans="1:7" x14ac:dyDescent="0.25">
      <c r="A33" s="9"/>
      <c r="B33" s="1" t="s">
        <v>144</v>
      </c>
      <c r="C33" s="15"/>
      <c r="D33" s="13"/>
      <c r="E33" s="17">
        <f t="shared" ref="E33:G33" si="8">SUM(E30:E32)</f>
        <v>16989</v>
      </c>
      <c r="F33" s="17">
        <f t="shared" si="8"/>
        <v>0</v>
      </c>
      <c r="G33" s="17">
        <f t="shared" si="8"/>
        <v>16989</v>
      </c>
    </row>
    <row r="34" spans="1:7" x14ac:dyDescent="0.25">
      <c r="A34" s="9">
        <v>663140</v>
      </c>
      <c r="B34" s="1" t="s">
        <v>13</v>
      </c>
      <c r="C34" s="15" t="s">
        <v>110</v>
      </c>
      <c r="D34" s="13" t="s">
        <v>44</v>
      </c>
      <c r="E34" s="12">
        <v>664</v>
      </c>
      <c r="F34" s="14"/>
      <c r="G34" s="16">
        <f t="shared" si="0"/>
        <v>664</v>
      </c>
    </row>
    <row r="35" spans="1:7" x14ac:dyDescent="0.25">
      <c r="A35" s="9">
        <v>663240</v>
      </c>
      <c r="B35" s="1" t="s">
        <v>104</v>
      </c>
      <c r="C35" s="15" t="s">
        <v>111</v>
      </c>
      <c r="D35" s="13" t="s">
        <v>44</v>
      </c>
      <c r="E35" s="12">
        <v>0</v>
      </c>
      <c r="F35" s="14"/>
      <c r="G35" s="16">
        <f t="shared" si="0"/>
        <v>0</v>
      </c>
    </row>
    <row r="36" spans="1:7" x14ac:dyDescent="0.25">
      <c r="A36" s="9"/>
      <c r="B36" s="1" t="s">
        <v>145</v>
      </c>
      <c r="C36" s="15"/>
      <c r="D36" s="13"/>
      <c r="E36" s="17">
        <f>SUM(E34:E35)</f>
        <v>664</v>
      </c>
      <c r="F36" s="17">
        <f t="shared" ref="F36:G36" si="9">SUM(F34:F35)</f>
        <v>0</v>
      </c>
      <c r="G36" s="17">
        <f t="shared" si="9"/>
        <v>664</v>
      </c>
    </row>
    <row r="37" spans="1:7" x14ac:dyDescent="0.25">
      <c r="A37" s="9">
        <v>721110</v>
      </c>
      <c r="B37" s="1" t="s">
        <v>14</v>
      </c>
      <c r="C37" s="15" t="s">
        <v>58</v>
      </c>
      <c r="D37" s="13" t="s">
        <v>45</v>
      </c>
      <c r="E37" s="12">
        <v>0</v>
      </c>
      <c r="F37" s="14"/>
      <c r="G37" s="16">
        <f t="shared" si="0"/>
        <v>0</v>
      </c>
    </row>
    <row r="38" spans="1:7" x14ac:dyDescent="0.25">
      <c r="A38" s="18"/>
      <c r="B38" s="19" t="s">
        <v>15</v>
      </c>
      <c r="C38" s="19"/>
      <c r="D38" s="20"/>
      <c r="E38" s="21">
        <f>E9+E10+E11+E12+E15+E18+E22+E26+E29+E33+E36+E37</f>
        <v>947224</v>
      </c>
      <c r="F38" s="21">
        <f t="shared" ref="F38:G38" si="10">F9+F10+F11+F12+F15+F18+F22+F26+F29+F33+F36+F37</f>
        <v>0</v>
      </c>
      <c r="G38" s="21">
        <f t="shared" si="10"/>
        <v>946183</v>
      </c>
    </row>
    <row r="39" spans="1:7" x14ac:dyDescent="0.25">
      <c r="A39" s="18"/>
      <c r="B39" s="19"/>
      <c r="C39" s="19"/>
      <c r="D39" s="20"/>
      <c r="E39" s="12"/>
      <c r="F39" s="21"/>
      <c r="G39" s="16">
        <f t="shared" si="0"/>
        <v>0</v>
      </c>
    </row>
    <row r="40" spans="1:7" x14ac:dyDescent="0.25">
      <c r="A40" s="18"/>
      <c r="B40" s="19"/>
      <c r="C40" s="19"/>
      <c r="D40" s="20"/>
      <c r="E40" s="12"/>
      <c r="F40" s="21"/>
      <c r="G40" s="16">
        <f t="shared" si="0"/>
        <v>0</v>
      </c>
    </row>
    <row r="41" spans="1:7" x14ac:dyDescent="0.25">
      <c r="A41" s="44" t="s">
        <v>16</v>
      </c>
      <c r="B41" s="45"/>
      <c r="C41" s="18"/>
      <c r="D41" s="10"/>
      <c r="E41" s="12"/>
      <c r="F41" s="18"/>
      <c r="G41" s="16">
        <f t="shared" si="0"/>
        <v>0</v>
      </c>
    </row>
    <row r="42" spans="1:7" x14ac:dyDescent="0.25">
      <c r="A42" s="9">
        <v>322</v>
      </c>
      <c r="B42" s="1" t="s">
        <v>146</v>
      </c>
      <c r="C42" s="15" t="s">
        <v>59</v>
      </c>
      <c r="D42" s="10" t="s">
        <v>35</v>
      </c>
      <c r="E42" s="12">
        <f t="shared" ref="E42:E43" si="11">F42/7.5345</f>
        <v>0</v>
      </c>
      <c r="F42" s="14"/>
      <c r="G42" s="16">
        <f t="shared" si="0"/>
        <v>0</v>
      </c>
    </row>
    <row r="43" spans="1:7" x14ac:dyDescent="0.25">
      <c r="A43" s="9">
        <v>372</v>
      </c>
      <c r="B43" s="1" t="s">
        <v>147</v>
      </c>
      <c r="C43" s="15" t="s">
        <v>60</v>
      </c>
      <c r="D43" s="10" t="s">
        <v>35</v>
      </c>
      <c r="E43" s="12">
        <f t="shared" si="11"/>
        <v>0</v>
      </c>
      <c r="F43" s="14"/>
      <c r="G43" s="16">
        <f t="shared" si="0"/>
        <v>0</v>
      </c>
    </row>
    <row r="44" spans="1:7" x14ac:dyDescent="0.25">
      <c r="A44" s="9"/>
      <c r="B44" s="1" t="s">
        <v>148</v>
      </c>
      <c r="C44" s="15"/>
      <c r="D44" s="10"/>
      <c r="E44" s="17">
        <f t="shared" ref="E44:G44" si="12">SUM(E42:E43)</f>
        <v>0</v>
      </c>
      <c r="F44" s="17">
        <f t="shared" si="12"/>
        <v>0</v>
      </c>
      <c r="G44" s="17">
        <f t="shared" si="12"/>
        <v>0</v>
      </c>
    </row>
    <row r="45" spans="1:7" x14ac:dyDescent="0.25">
      <c r="A45" s="9">
        <v>323</v>
      </c>
      <c r="B45" s="1" t="s">
        <v>149</v>
      </c>
      <c r="C45" s="15" t="s">
        <v>61</v>
      </c>
      <c r="D45" s="10" t="s">
        <v>36</v>
      </c>
      <c r="E45" s="12">
        <v>266</v>
      </c>
      <c r="F45" s="14"/>
      <c r="G45" s="16">
        <f t="shared" si="0"/>
        <v>266</v>
      </c>
    </row>
    <row r="46" spans="1:7" x14ac:dyDescent="0.25">
      <c r="A46" s="9">
        <v>329</v>
      </c>
      <c r="B46" s="1" t="s">
        <v>150</v>
      </c>
      <c r="C46" s="15" t="s">
        <v>62</v>
      </c>
      <c r="D46" s="10" t="s">
        <v>36</v>
      </c>
      <c r="E46" s="12">
        <v>398</v>
      </c>
      <c r="F46" s="14"/>
      <c r="G46" s="16">
        <f t="shared" si="0"/>
        <v>398</v>
      </c>
    </row>
    <row r="47" spans="1:7" x14ac:dyDescent="0.25">
      <c r="A47" s="9"/>
      <c r="B47" s="1" t="s">
        <v>151</v>
      </c>
      <c r="C47" s="15"/>
      <c r="D47" s="10"/>
      <c r="E47" s="17">
        <f t="shared" ref="E47:G47" si="13">SUM(E45:E46)</f>
        <v>664</v>
      </c>
      <c r="F47" s="17">
        <f t="shared" si="13"/>
        <v>0</v>
      </c>
      <c r="G47" s="17">
        <f t="shared" si="13"/>
        <v>664</v>
      </c>
    </row>
    <row r="48" spans="1:7" x14ac:dyDescent="0.25">
      <c r="A48" s="9">
        <v>323</v>
      </c>
      <c r="B48" s="1" t="s">
        <v>152</v>
      </c>
      <c r="C48" s="15" t="s">
        <v>63</v>
      </c>
      <c r="D48" s="10" t="s">
        <v>37</v>
      </c>
      <c r="E48" s="12">
        <v>1726</v>
      </c>
      <c r="F48" s="14"/>
      <c r="G48" s="16">
        <f t="shared" si="0"/>
        <v>1726</v>
      </c>
    </row>
    <row r="49" spans="1:7" x14ac:dyDescent="0.25">
      <c r="A49" s="9"/>
      <c r="B49" s="1" t="s">
        <v>153</v>
      </c>
      <c r="C49" s="22"/>
      <c r="D49" s="20"/>
      <c r="E49" s="17">
        <f t="shared" ref="E49:G49" si="14">SUM(E48:E48)</f>
        <v>1726</v>
      </c>
      <c r="F49" s="17">
        <f t="shared" si="14"/>
        <v>0</v>
      </c>
      <c r="G49" s="17">
        <f t="shared" si="14"/>
        <v>1726</v>
      </c>
    </row>
    <row r="50" spans="1:7" x14ac:dyDescent="0.25">
      <c r="A50" s="9">
        <v>321</v>
      </c>
      <c r="B50" s="1" t="s">
        <v>154</v>
      </c>
      <c r="C50" s="15" t="s">
        <v>64</v>
      </c>
      <c r="D50" s="10" t="s">
        <v>38</v>
      </c>
      <c r="E50" s="12">
        <v>23890</v>
      </c>
      <c r="F50" s="14"/>
      <c r="G50" s="16">
        <f t="shared" si="0"/>
        <v>23890</v>
      </c>
    </row>
    <row r="51" spans="1:7" x14ac:dyDescent="0.25">
      <c r="A51" s="43" t="str">
        <f>A1</f>
        <v>KOMERCIJALNA I TRGOVAČKA ŠKOLA BJELOVAR</v>
      </c>
      <c r="B51" s="43"/>
      <c r="C51" s="43"/>
      <c r="D51" s="2"/>
      <c r="E51" s="3"/>
      <c r="F51" s="4"/>
      <c r="G51" s="5"/>
    </row>
    <row r="52" spans="1:7" x14ac:dyDescent="0.25">
      <c r="A52" s="43" t="str">
        <f>A2</f>
        <v>BJELOVAR, dr. FRANJE TUĐMANA 9</v>
      </c>
      <c r="B52" s="43"/>
      <c r="C52" s="43"/>
      <c r="D52" s="2"/>
      <c r="E52" s="3"/>
      <c r="F52" s="4"/>
      <c r="G52" s="5"/>
    </row>
    <row r="53" spans="1:7" x14ac:dyDescent="0.25">
      <c r="A53" s="43" t="str">
        <f>A3</f>
        <v>OIB:  65398086491</v>
      </c>
      <c r="B53" s="43"/>
      <c r="C53" s="43"/>
      <c r="D53" s="2"/>
      <c r="E53" s="3"/>
      <c r="F53" s="4"/>
      <c r="G53" s="5"/>
    </row>
    <row r="54" spans="1:7" x14ac:dyDescent="0.25">
      <c r="A54" s="4"/>
      <c r="B54" s="4"/>
      <c r="C54" s="4"/>
      <c r="F54" s="4"/>
      <c r="G54" s="5"/>
    </row>
    <row r="55" spans="1:7" ht="15.75" x14ac:dyDescent="0.3">
      <c r="B55" s="46" t="s">
        <v>122</v>
      </c>
      <c r="C55" s="46"/>
      <c r="D55" s="46"/>
      <c r="E55" s="46"/>
      <c r="F55" s="46"/>
      <c r="G55" s="46"/>
    </row>
    <row r="57" spans="1:7" x14ac:dyDescent="0.25">
      <c r="A57" s="9" t="s">
        <v>0</v>
      </c>
      <c r="B57" s="9" t="s">
        <v>1</v>
      </c>
      <c r="C57" s="9" t="s">
        <v>2</v>
      </c>
      <c r="D57" s="10" t="s">
        <v>5</v>
      </c>
      <c r="E57" s="11" t="s">
        <v>34</v>
      </c>
      <c r="F57" s="9" t="s">
        <v>123</v>
      </c>
      <c r="G57" s="12" t="s">
        <v>34</v>
      </c>
    </row>
    <row r="58" spans="1:7" x14ac:dyDescent="0.25">
      <c r="A58" s="9">
        <v>322</v>
      </c>
      <c r="B58" s="1" t="s">
        <v>155</v>
      </c>
      <c r="C58" s="15" t="s">
        <v>65</v>
      </c>
      <c r="D58" s="10" t="s">
        <v>38</v>
      </c>
      <c r="E58" s="12">
        <v>25748</v>
      </c>
      <c r="F58" s="14"/>
      <c r="G58" s="14">
        <f>E58+F58</f>
        <v>25748</v>
      </c>
    </row>
    <row r="59" spans="1:7" x14ac:dyDescent="0.25">
      <c r="A59" s="9">
        <v>323</v>
      </c>
      <c r="B59" s="1" t="s">
        <v>156</v>
      </c>
      <c r="C59" s="15" t="s">
        <v>66</v>
      </c>
      <c r="D59" s="10" t="s">
        <v>38</v>
      </c>
      <c r="E59" s="12">
        <v>19776</v>
      </c>
      <c r="F59" s="14"/>
      <c r="G59" s="14">
        <f t="shared" ref="G59:G100" si="15">E59+F59</f>
        <v>19776</v>
      </c>
    </row>
    <row r="60" spans="1:7" x14ac:dyDescent="0.25">
      <c r="A60" s="9">
        <v>323</v>
      </c>
      <c r="B60" s="1" t="s">
        <v>157</v>
      </c>
      <c r="C60" s="15"/>
      <c r="D60" s="10" t="s">
        <v>38</v>
      </c>
      <c r="E60" s="12">
        <v>0</v>
      </c>
      <c r="F60" s="14"/>
      <c r="G60" s="14">
        <f t="shared" si="15"/>
        <v>0</v>
      </c>
    </row>
    <row r="61" spans="1:7" x14ac:dyDescent="0.25">
      <c r="A61" s="9">
        <v>324</v>
      </c>
      <c r="B61" s="1" t="s">
        <v>158</v>
      </c>
      <c r="C61" s="15" t="s">
        <v>67</v>
      </c>
      <c r="D61" s="10" t="s">
        <v>38</v>
      </c>
      <c r="E61" s="12">
        <v>133</v>
      </c>
      <c r="F61" s="14"/>
      <c r="G61" s="14">
        <f t="shared" si="15"/>
        <v>133</v>
      </c>
    </row>
    <row r="62" spans="1:7" x14ac:dyDescent="0.25">
      <c r="A62" s="9">
        <v>329</v>
      </c>
      <c r="B62" s="1" t="s">
        <v>159</v>
      </c>
      <c r="C62" s="15" t="s">
        <v>68</v>
      </c>
      <c r="D62" s="10" t="s">
        <v>38</v>
      </c>
      <c r="E62" s="12">
        <v>2522</v>
      </c>
      <c r="F62" s="14"/>
      <c r="G62" s="14">
        <f t="shared" si="15"/>
        <v>2522</v>
      </c>
    </row>
    <row r="63" spans="1:7" x14ac:dyDescent="0.25">
      <c r="A63" s="9">
        <v>343</v>
      </c>
      <c r="B63" s="1" t="s">
        <v>160</v>
      </c>
      <c r="C63" s="15" t="s">
        <v>69</v>
      </c>
      <c r="D63" s="10" t="s">
        <v>38</v>
      </c>
      <c r="E63" s="12">
        <v>796</v>
      </c>
      <c r="F63" s="14"/>
      <c r="G63" s="14">
        <f t="shared" si="15"/>
        <v>796</v>
      </c>
    </row>
    <row r="64" spans="1:7" x14ac:dyDescent="0.25">
      <c r="A64" s="9">
        <v>422</v>
      </c>
      <c r="B64" s="1" t="s">
        <v>161</v>
      </c>
      <c r="C64" s="15" t="s">
        <v>70</v>
      </c>
      <c r="D64" s="10" t="s">
        <v>38</v>
      </c>
      <c r="E64" s="12">
        <v>2389</v>
      </c>
      <c r="F64" s="14"/>
      <c r="G64" s="14">
        <f t="shared" si="15"/>
        <v>2389</v>
      </c>
    </row>
    <row r="65" spans="1:7" x14ac:dyDescent="0.25">
      <c r="A65" s="9">
        <v>424</v>
      </c>
      <c r="B65" s="1" t="s">
        <v>162</v>
      </c>
      <c r="C65" s="15" t="s">
        <v>71</v>
      </c>
      <c r="D65" s="10" t="s">
        <v>38</v>
      </c>
      <c r="E65" s="12">
        <v>398</v>
      </c>
      <c r="F65" s="14"/>
      <c r="G65" s="14">
        <f t="shared" si="15"/>
        <v>398</v>
      </c>
    </row>
    <row r="66" spans="1:7" x14ac:dyDescent="0.25">
      <c r="A66" s="9"/>
      <c r="B66" s="1" t="s">
        <v>163</v>
      </c>
      <c r="C66" s="15"/>
      <c r="D66" s="10"/>
      <c r="E66" s="17">
        <f>SUM(E50:E65)</f>
        <v>75652</v>
      </c>
      <c r="F66" s="17">
        <f t="shared" ref="F66:G66" si="16">SUM(F50:F65)</f>
        <v>0</v>
      </c>
      <c r="G66" s="17">
        <f t="shared" si="16"/>
        <v>75652</v>
      </c>
    </row>
    <row r="67" spans="1:7" x14ac:dyDescent="0.25">
      <c r="A67" s="9">
        <v>322</v>
      </c>
      <c r="B67" s="1" t="s">
        <v>164</v>
      </c>
      <c r="C67" s="15" t="s">
        <v>72</v>
      </c>
      <c r="D67" s="10" t="s">
        <v>39</v>
      </c>
      <c r="E67" s="12">
        <v>100</v>
      </c>
      <c r="F67" s="14"/>
      <c r="G67" s="14">
        <f t="shared" si="15"/>
        <v>100</v>
      </c>
    </row>
    <row r="68" spans="1:7" x14ac:dyDescent="0.25">
      <c r="A68" s="9">
        <v>322</v>
      </c>
      <c r="B68" s="1" t="s">
        <v>164</v>
      </c>
      <c r="C68" s="15" t="s">
        <v>73</v>
      </c>
      <c r="D68" s="10" t="s">
        <v>40</v>
      </c>
      <c r="E68" s="12">
        <v>941</v>
      </c>
      <c r="F68" s="14"/>
      <c r="G68" s="14">
        <f t="shared" si="15"/>
        <v>941</v>
      </c>
    </row>
    <row r="69" spans="1:7" x14ac:dyDescent="0.25">
      <c r="A69" s="9"/>
      <c r="B69" s="1" t="s">
        <v>165</v>
      </c>
      <c r="C69" s="15"/>
      <c r="D69" s="10"/>
      <c r="E69" s="17">
        <f>SUM(E67:E68)</f>
        <v>1041</v>
      </c>
      <c r="F69" s="17">
        <f t="shared" ref="F69:G69" si="17">SUM(F67:F68)</f>
        <v>0</v>
      </c>
      <c r="G69" s="17">
        <f t="shared" si="17"/>
        <v>1041</v>
      </c>
    </row>
    <row r="70" spans="1:7" x14ac:dyDescent="0.25">
      <c r="A70" s="9">
        <v>311</v>
      </c>
      <c r="B70" s="1" t="s">
        <v>166</v>
      </c>
      <c r="C70" s="15" t="s">
        <v>112</v>
      </c>
      <c r="D70" s="10" t="s">
        <v>35</v>
      </c>
      <c r="E70" s="12"/>
      <c r="F70" s="14"/>
      <c r="G70" s="14">
        <f t="shared" si="15"/>
        <v>0</v>
      </c>
    </row>
    <row r="71" spans="1:7" x14ac:dyDescent="0.25">
      <c r="A71" s="9">
        <v>312</v>
      </c>
      <c r="B71" s="1" t="s">
        <v>167</v>
      </c>
      <c r="C71" s="15" t="s">
        <v>113</v>
      </c>
      <c r="D71" s="10" t="s">
        <v>35</v>
      </c>
      <c r="E71" s="12"/>
      <c r="F71" s="14"/>
      <c r="G71" s="14">
        <f t="shared" si="15"/>
        <v>0</v>
      </c>
    </row>
    <row r="72" spans="1:7" x14ac:dyDescent="0.25">
      <c r="A72" s="9">
        <v>313</v>
      </c>
      <c r="B72" s="1" t="s">
        <v>168</v>
      </c>
      <c r="C72" s="15" t="s">
        <v>114</v>
      </c>
      <c r="D72" s="10" t="s">
        <v>35</v>
      </c>
      <c r="E72" s="12"/>
      <c r="F72" s="14"/>
      <c r="G72" s="14">
        <f t="shared" si="15"/>
        <v>0</v>
      </c>
    </row>
    <row r="73" spans="1:7" x14ac:dyDescent="0.25">
      <c r="A73" s="9">
        <v>311</v>
      </c>
      <c r="B73" s="1" t="s">
        <v>166</v>
      </c>
      <c r="C73" s="15" t="s">
        <v>115</v>
      </c>
      <c r="D73" s="10" t="s">
        <v>107</v>
      </c>
      <c r="E73" s="12"/>
      <c r="F73" s="14"/>
      <c r="G73" s="14">
        <f t="shared" si="15"/>
        <v>0</v>
      </c>
    </row>
    <row r="74" spans="1:7" x14ac:dyDescent="0.25">
      <c r="A74" s="9">
        <v>312</v>
      </c>
      <c r="B74" s="1" t="s">
        <v>167</v>
      </c>
      <c r="C74" s="15" t="s">
        <v>116</v>
      </c>
      <c r="D74" s="10" t="s">
        <v>107</v>
      </c>
      <c r="E74" s="12"/>
      <c r="F74" s="14"/>
      <c r="G74" s="14">
        <f t="shared" si="15"/>
        <v>0</v>
      </c>
    </row>
    <row r="75" spans="1:7" x14ac:dyDescent="0.25">
      <c r="A75" s="9">
        <v>313</v>
      </c>
      <c r="B75" s="1" t="s">
        <v>168</v>
      </c>
      <c r="C75" s="15" t="s">
        <v>117</v>
      </c>
      <c r="D75" s="10" t="s">
        <v>107</v>
      </c>
      <c r="E75" s="12"/>
      <c r="F75" s="14"/>
      <c r="G75" s="14">
        <f t="shared" si="15"/>
        <v>0</v>
      </c>
    </row>
    <row r="76" spans="1:7" x14ac:dyDescent="0.25">
      <c r="A76" s="9">
        <v>311</v>
      </c>
      <c r="B76" s="1" t="s">
        <v>166</v>
      </c>
      <c r="C76" s="15" t="s">
        <v>118</v>
      </c>
      <c r="D76" s="10" t="s">
        <v>108</v>
      </c>
      <c r="E76" s="12"/>
      <c r="F76" s="14"/>
      <c r="G76" s="14">
        <f t="shared" si="15"/>
        <v>0</v>
      </c>
    </row>
    <row r="77" spans="1:7" x14ac:dyDescent="0.25">
      <c r="A77" s="9">
        <v>312</v>
      </c>
      <c r="B77" s="1" t="s">
        <v>167</v>
      </c>
      <c r="C77" s="15" t="s">
        <v>119</v>
      </c>
      <c r="D77" s="10" t="s">
        <v>108</v>
      </c>
      <c r="E77" s="12"/>
      <c r="F77" s="14"/>
      <c r="G77" s="14">
        <f t="shared" si="15"/>
        <v>0</v>
      </c>
    </row>
    <row r="78" spans="1:7" x14ac:dyDescent="0.25">
      <c r="A78" s="9">
        <v>313</v>
      </c>
      <c r="B78" s="1" t="s">
        <v>168</v>
      </c>
      <c r="C78" s="15" t="s">
        <v>120</v>
      </c>
      <c r="D78" s="10" t="s">
        <v>108</v>
      </c>
      <c r="E78" s="12"/>
      <c r="F78" s="14"/>
      <c r="G78" s="14">
        <f t="shared" si="15"/>
        <v>0</v>
      </c>
    </row>
    <row r="79" spans="1:7" x14ac:dyDescent="0.25">
      <c r="A79" s="9"/>
      <c r="B79" s="1" t="s">
        <v>169</v>
      </c>
      <c r="C79" s="9"/>
      <c r="D79" s="10"/>
      <c r="E79" s="17">
        <f t="shared" ref="E79:G79" si="18">SUM(E70:E78)</f>
        <v>0</v>
      </c>
      <c r="F79" s="17">
        <f t="shared" si="18"/>
        <v>0</v>
      </c>
      <c r="G79" s="17">
        <f t="shared" si="18"/>
        <v>0</v>
      </c>
    </row>
    <row r="80" spans="1:7" x14ac:dyDescent="0.25">
      <c r="A80" s="9">
        <v>311</v>
      </c>
      <c r="B80" s="1" t="s">
        <v>170</v>
      </c>
      <c r="C80" s="15" t="s">
        <v>78</v>
      </c>
      <c r="D80" s="10" t="s">
        <v>41</v>
      </c>
      <c r="E80" s="12">
        <v>660694</v>
      </c>
      <c r="F80" s="14"/>
      <c r="G80" s="14">
        <f t="shared" si="15"/>
        <v>660694</v>
      </c>
    </row>
    <row r="81" spans="1:7" x14ac:dyDescent="0.25">
      <c r="A81" s="9">
        <v>312</v>
      </c>
      <c r="B81" s="1" t="s">
        <v>171</v>
      </c>
      <c r="C81" s="15" t="s">
        <v>79</v>
      </c>
      <c r="D81" s="10" t="s">
        <v>41</v>
      </c>
      <c r="E81" s="12">
        <v>23890</v>
      </c>
      <c r="F81" s="14"/>
      <c r="G81" s="14">
        <f t="shared" si="15"/>
        <v>23890</v>
      </c>
    </row>
    <row r="82" spans="1:7" x14ac:dyDescent="0.25">
      <c r="A82" s="9">
        <v>313</v>
      </c>
      <c r="B82" s="1" t="s">
        <v>172</v>
      </c>
      <c r="C82" s="15" t="s">
        <v>80</v>
      </c>
      <c r="D82" s="10" t="s">
        <v>41</v>
      </c>
      <c r="E82" s="12">
        <v>109098</v>
      </c>
      <c r="F82" s="14"/>
      <c r="G82" s="14">
        <f t="shared" si="15"/>
        <v>109098</v>
      </c>
    </row>
    <row r="83" spans="1:7" x14ac:dyDescent="0.25">
      <c r="A83" s="9">
        <v>321</v>
      </c>
      <c r="B83" s="1" t="s">
        <v>173</v>
      </c>
      <c r="C83" s="15" t="s">
        <v>81</v>
      </c>
      <c r="D83" s="10" t="s">
        <v>41</v>
      </c>
      <c r="E83" s="12">
        <v>133</v>
      </c>
      <c r="F83" s="14"/>
      <c r="G83" s="14">
        <f t="shared" si="15"/>
        <v>133</v>
      </c>
    </row>
    <row r="84" spans="1:7" x14ac:dyDescent="0.25">
      <c r="A84" s="9">
        <v>322</v>
      </c>
      <c r="B84" s="1" t="s">
        <v>174</v>
      </c>
      <c r="C84" s="15" t="s">
        <v>82</v>
      </c>
      <c r="D84" s="10" t="s">
        <v>41</v>
      </c>
      <c r="E84" s="12">
        <v>265</v>
      </c>
      <c r="F84" s="14"/>
      <c r="G84" s="14">
        <f t="shared" si="15"/>
        <v>265</v>
      </c>
    </row>
    <row r="85" spans="1:7" x14ac:dyDescent="0.25">
      <c r="A85" s="9">
        <v>323</v>
      </c>
      <c r="B85" s="1" t="s">
        <v>175</v>
      </c>
      <c r="C85" s="15" t="s">
        <v>83</v>
      </c>
      <c r="D85" s="10" t="s">
        <v>41</v>
      </c>
      <c r="E85" s="12">
        <v>398</v>
      </c>
      <c r="F85" s="14"/>
      <c r="G85" s="14">
        <f t="shared" si="15"/>
        <v>398</v>
      </c>
    </row>
    <row r="86" spans="1:7" x14ac:dyDescent="0.25">
      <c r="A86" s="9">
        <v>324</v>
      </c>
      <c r="B86" s="1" t="s">
        <v>176</v>
      </c>
      <c r="C86" s="15" t="s">
        <v>121</v>
      </c>
      <c r="D86" s="10" t="s">
        <v>41</v>
      </c>
      <c r="E86" s="12">
        <v>133</v>
      </c>
      <c r="F86" s="14"/>
      <c r="G86" s="14">
        <f t="shared" si="15"/>
        <v>133</v>
      </c>
    </row>
    <row r="87" spans="1:7" x14ac:dyDescent="0.25">
      <c r="A87" s="9">
        <v>329</v>
      </c>
      <c r="B87" s="1" t="s">
        <v>177</v>
      </c>
      <c r="C87" s="15" t="s">
        <v>84</v>
      </c>
      <c r="D87" s="10" t="s">
        <v>41</v>
      </c>
      <c r="E87" s="12">
        <v>1991</v>
      </c>
      <c r="F87" s="14"/>
      <c r="G87" s="14">
        <f t="shared" si="15"/>
        <v>1991</v>
      </c>
    </row>
    <row r="88" spans="1:7" x14ac:dyDescent="0.25">
      <c r="A88" s="9">
        <v>343</v>
      </c>
      <c r="B88" s="1" t="s">
        <v>209</v>
      </c>
      <c r="C88" s="15" t="s">
        <v>85</v>
      </c>
      <c r="D88" s="10" t="s">
        <v>41</v>
      </c>
      <c r="E88" s="12">
        <v>1593</v>
      </c>
      <c r="F88" s="14"/>
      <c r="G88" s="14">
        <f t="shared" si="15"/>
        <v>1593</v>
      </c>
    </row>
    <row r="89" spans="1:7" x14ac:dyDescent="0.25">
      <c r="A89" s="9">
        <v>372</v>
      </c>
      <c r="B89" s="1" t="s">
        <v>178</v>
      </c>
      <c r="C89" s="15" t="s">
        <v>86</v>
      </c>
      <c r="D89" s="10" t="s">
        <v>41</v>
      </c>
      <c r="E89" s="12">
        <v>0</v>
      </c>
      <c r="F89" s="14"/>
      <c r="G89" s="14">
        <f t="shared" si="15"/>
        <v>0</v>
      </c>
    </row>
    <row r="90" spans="1:7" x14ac:dyDescent="0.25">
      <c r="A90" s="9">
        <v>422</v>
      </c>
      <c r="B90" s="1" t="s">
        <v>179</v>
      </c>
      <c r="C90" s="15" t="s">
        <v>88</v>
      </c>
      <c r="D90" s="10" t="s">
        <v>41</v>
      </c>
      <c r="E90" s="12">
        <v>1327</v>
      </c>
      <c r="F90" s="14"/>
      <c r="G90" s="14">
        <f t="shared" si="15"/>
        <v>1327</v>
      </c>
    </row>
    <row r="91" spans="1:7" x14ac:dyDescent="0.25">
      <c r="A91" s="9">
        <v>424</v>
      </c>
      <c r="B91" s="1" t="s">
        <v>180</v>
      </c>
      <c r="C91" s="15" t="s">
        <v>87</v>
      </c>
      <c r="D91" s="10" t="s">
        <v>41</v>
      </c>
      <c r="E91" s="12">
        <v>1991</v>
      </c>
      <c r="F91" s="14"/>
      <c r="G91" s="14">
        <f t="shared" si="15"/>
        <v>1991</v>
      </c>
    </row>
    <row r="92" spans="1:7" x14ac:dyDescent="0.25">
      <c r="A92" s="9" t="s">
        <v>26</v>
      </c>
      <c r="B92" s="1" t="s">
        <v>181</v>
      </c>
      <c r="C92" s="15"/>
      <c r="D92" s="20"/>
      <c r="E92" s="17">
        <f t="shared" ref="E92:G92" si="19">SUM(E80:E91)</f>
        <v>801513</v>
      </c>
      <c r="F92" s="17">
        <f t="shared" si="19"/>
        <v>0</v>
      </c>
      <c r="G92" s="17">
        <f t="shared" si="19"/>
        <v>801513</v>
      </c>
    </row>
    <row r="93" spans="1:7" x14ac:dyDescent="0.25">
      <c r="A93" s="9">
        <v>311</v>
      </c>
      <c r="B93" s="1" t="s">
        <v>182</v>
      </c>
      <c r="C93" s="15"/>
      <c r="D93" s="10"/>
      <c r="E93" s="12"/>
      <c r="F93" s="14"/>
      <c r="G93" s="14">
        <f t="shared" si="15"/>
        <v>0</v>
      </c>
    </row>
    <row r="94" spans="1:7" x14ac:dyDescent="0.25">
      <c r="A94" s="9">
        <v>313</v>
      </c>
      <c r="B94" s="1" t="s">
        <v>183</v>
      </c>
      <c r="C94" s="15"/>
      <c r="D94" s="10"/>
      <c r="E94" s="12"/>
      <c r="F94" s="14"/>
      <c r="G94" s="14">
        <f t="shared" si="15"/>
        <v>0</v>
      </c>
    </row>
    <row r="95" spans="1:7" x14ac:dyDescent="0.25">
      <c r="A95" s="9">
        <v>321</v>
      </c>
      <c r="B95" s="1" t="s">
        <v>210</v>
      </c>
      <c r="C95" s="15"/>
      <c r="D95" s="10"/>
      <c r="E95" s="12">
        <v>1327</v>
      </c>
      <c r="F95" s="14"/>
      <c r="G95" s="14">
        <f t="shared" si="15"/>
        <v>1327</v>
      </c>
    </row>
    <row r="96" spans="1:7" x14ac:dyDescent="0.25">
      <c r="A96" s="9">
        <v>323</v>
      </c>
      <c r="B96" s="1" t="s">
        <v>211</v>
      </c>
      <c r="C96" s="15"/>
      <c r="D96" s="10"/>
      <c r="E96" s="12">
        <v>10618</v>
      </c>
      <c r="F96" s="14"/>
      <c r="G96" s="14">
        <f t="shared" si="15"/>
        <v>10618</v>
      </c>
    </row>
    <row r="97" spans="1:7" x14ac:dyDescent="0.25">
      <c r="A97" s="9">
        <v>329</v>
      </c>
      <c r="B97" s="1" t="s">
        <v>184</v>
      </c>
      <c r="C97" s="15"/>
      <c r="D97" s="10"/>
      <c r="E97" s="12">
        <v>37030</v>
      </c>
      <c r="F97" s="14"/>
      <c r="G97" s="14">
        <f t="shared" si="15"/>
        <v>37030</v>
      </c>
    </row>
    <row r="98" spans="1:7" x14ac:dyDescent="0.25">
      <c r="A98" s="9"/>
      <c r="B98" s="1" t="s">
        <v>185</v>
      </c>
      <c r="C98" s="15"/>
      <c r="D98" s="10"/>
      <c r="E98" s="17">
        <f>SUM(E93:E97)</f>
        <v>48975</v>
      </c>
      <c r="F98" s="17">
        <f t="shared" ref="F98:G98" si="20">SUM(F93:F97)</f>
        <v>0</v>
      </c>
      <c r="G98" s="17">
        <f t="shared" si="20"/>
        <v>48975</v>
      </c>
    </row>
    <row r="99" spans="1:7" x14ac:dyDescent="0.25">
      <c r="A99" s="9">
        <v>311</v>
      </c>
      <c r="B99" s="1" t="s">
        <v>186</v>
      </c>
      <c r="C99" s="15" t="s">
        <v>89</v>
      </c>
      <c r="D99" s="10" t="s">
        <v>43</v>
      </c>
      <c r="E99" s="12">
        <v>398</v>
      </c>
      <c r="F99" s="14"/>
      <c r="G99" s="14">
        <f t="shared" si="15"/>
        <v>398</v>
      </c>
    </row>
    <row r="100" spans="1:7" x14ac:dyDescent="0.25">
      <c r="A100" s="9">
        <v>312</v>
      </c>
      <c r="B100" s="1" t="s">
        <v>187</v>
      </c>
      <c r="C100" s="15" t="s">
        <v>91</v>
      </c>
      <c r="D100" s="10" t="s">
        <v>43</v>
      </c>
      <c r="E100" s="12">
        <f t="shared" ref="E100:E121" si="21">F100/7.5345</f>
        <v>0</v>
      </c>
      <c r="F100" s="14"/>
      <c r="G100" s="14">
        <f t="shared" si="15"/>
        <v>0</v>
      </c>
    </row>
    <row r="101" spans="1:7" x14ac:dyDescent="0.25">
      <c r="A101" s="43" t="str">
        <f>A1</f>
        <v>KOMERCIJALNA I TRGOVAČKA ŠKOLA BJELOVAR</v>
      </c>
      <c r="B101" s="43"/>
      <c r="C101" s="43"/>
      <c r="D101" s="2"/>
      <c r="E101" s="3"/>
      <c r="F101" s="4"/>
      <c r="G101" s="5"/>
    </row>
    <row r="102" spans="1:7" x14ac:dyDescent="0.25">
      <c r="A102" s="43" t="str">
        <f>A2</f>
        <v>BJELOVAR, dr. FRANJE TUĐMANA 9</v>
      </c>
      <c r="B102" s="43"/>
      <c r="C102" s="43"/>
      <c r="D102" s="2"/>
      <c r="E102" s="3"/>
      <c r="F102" s="4"/>
      <c r="G102" s="5"/>
    </row>
    <row r="103" spans="1:7" x14ac:dyDescent="0.25">
      <c r="A103" s="43" t="str">
        <f>A3</f>
        <v>OIB:  65398086491</v>
      </c>
      <c r="B103" s="43"/>
      <c r="C103" s="43"/>
      <c r="D103" s="2"/>
      <c r="E103" s="3"/>
      <c r="F103" s="4"/>
      <c r="G103" s="5"/>
    </row>
    <row r="104" spans="1:7" x14ac:dyDescent="0.25">
      <c r="A104" s="4"/>
      <c r="B104" s="4"/>
      <c r="C104" s="4"/>
      <c r="F104" s="4"/>
      <c r="G104" s="5"/>
    </row>
    <row r="105" spans="1:7" ht="15.75" x14ac:dyDescent="0.3">
      <c r="B105" s="46" t="s">
        <v>122</v>
      </c>
      <c r="C105" s="46"/>
      <c r="D105" s="46"/>
      <c r="E105" s="46"/>
      <c r="F105" s="46"/>
      <c r="G105" s="46"/>
    </row>
    <row r="107" spans="1:7" x14ac:dyDescent="0.25">
      <c r="A107" s="9" t="s">
        <v>0</v>
      </c>
      <c r="B107" s="9" t="s">
        <v>1</v>
      </c>
      <c r="C107" s="9" t="s">
        <v>2</v>
      </c>
      <c r="D107" s="10" t="s">
        <v>5</v>
      </c>
      <c r="E107" s="11" t="s">
        <v>34</v>
      </c>
      <c r="F107" s="9" t="s">
        <v>123</v>
      </c>
      <c r="G107" s="12" t="s">
        <v>34</v>
      </c>
    </row>
    <row r="108" spans="1:7" x14ac:dyDescent="0.25">
      <c r="A108" s="9">
        <v>313</v>
      </c>
      <c r="B108" s="1" t="s">
        <v>188</v>
      </c>
      <c r="C108" s="15" t="s">
        <v>90</v>
      </c>
      <c r="D108" s="10" t="s">
        <v>43</v>
      </c>
      <c r="E108" s="12">
        <v>133</v>
      </c>
      <c r="F108" s="14"/>
      <c r="G108" s="14">
        <f>E108+F108</f>
        <v>133</v>
      </c>
    </row>
    <row r="109" spans="1:7" x14ac:dyDescent="0.25">
      <c r="A109" s="9">
        <v>321</v>
      </c>
      <c r="B109" s="1" t="s">
        <v>189</v>
      </c>
      <c r="C109" s="15" t="s">
        <v>92</v>
      </c>
      <c r="D109" s="10" t="s">
        <v>43</v>
      </c>
      <c r="E109" s="12">
        <v>265</v>
      </c>
      <c r="F109" s="14"/>
      <c r="G109" s="14">
        <f t="shared" ref="G109:G123" si="22">E109+F109</f>
        <v>265</v>
      </c>
    </row>
    <row r="110" spans="1:7" x14ac:dyDescent="0.25">
      <c r="A110" s="9">
        <v>322</v>
      </c>
      <c r="B110" s="1" t="s">
        <v>190</v>
      </c>
      <c r="C110" s="15" t="s">
        <v>93</v>
      </c>
      <c r="D110" s="10" t="s">
        <v>43</v>
      </c>
      <c r="E110" s="12">
        <v>265</v>
      </c>
      <c r="F110" s="14"/>
      <c r="G110" s="14">
        <f t="shared" si="22"/>
        <v>265</v>
      </c>
    </row>
    <row r="111" spans="1:7" x14ac:dyDescent="0.25">
      <c r="A111" s="9">
        <v>323</v>
      </c>
      <c r="B111" s="1" t="s">
        <v>191</v>
      </c>
      <c r="C111" s="15" t="s">
        <v>94</v>
      </c>
      <c r="D111" s="10" t="s">
        <v>43</v>
      </c>
      <c r="E111" s="12">
        <v>7034</v>
      </c>
      <c r="F111" s="14"/>
      <c r="G111" s="14">
        <f t="shared" si="22"/>
        <v>7034</v>
      </c>
    </row>
    <row r="112" spans="1:7" x14ac:dyDescent="0.25">
      <c r="A112" s="9">
        <v>324</v>
      </c>
      <c r="B112" s="1" t="s">
        <v>192</v>
      </c>
      <c r="C112" s="15" t="s">
        <v>95</v>
      </c>
      <c r="D112" s="10" t="s">
        <v>43</v>
      </c>
      <c r="E112" s="12">
        <v>133</v>
      </c>
      <c r="F112" s="14"/>
      <c r="G112" s="14">
        <f t="shared" si="22"/>
        <v>133</v>
      </c>
    </row>
    <row r="113" spans="1:7" x14ac:dyDescent="0.25">
      <c r="A113" s="9">
        <v>329</v>
      </c>
      <c r="B113" s="1" t="s">
        <v>193</v>
      </c>
      <c r="C113" s="15" t="s">
        <v>96</v>
      </c>
      <c r="D113" s="10" t="s">
        <v>43</v>
      </c>
      <c r="E113" s="12">
        <v>797</v>
      </c>
      <c r="F113" s="14"/>
      <c r="G113" s="14">
        <f t="shared" si="22"/>
        <v>797</v>
      </c>
    </row>
    <row r="114" spans="1:7" x14ac:dyDescent="0.25">
      <c r="A114" s="9">
        <v>381</v>
      </c>
      <c r="B114" s="1" t="s">
        <v>194</v>
      </c>
      <c r="C114" s="15"/>
      <c r="D114" s="10" t="s">
        <v>43</v>
      </c>
      <c r="E114" s="12">
        <f t="shared" si="21"/>
        <v>0</v>
      </c>
      <c r="F114" s="14"/>
      <c r="G114" s="14">
        <f t="shared" si="22"/>
        <v>0</v>
      </c>
    </row>
    <row r="115" spans="1:7" x14ac:dyDescent="0.25">
      <c r="A115" s="9">
        <v>422</v>
      </c>
      <c r="B115" s="1" t="s">
        <v>195</v>
      </c>
      <c r="C115" s="15" t="s">
        <v>97</v>
      </c>
      <c r="D115" s="10" t="s">
        <v>43</v>
      </c>
      <c r="E115" s="12">
        <v>7300</v>
      </c>
      <c r="F115" s="14"/>
      <c r="G115" s="14">
        <f t="shared" si="22"/>
        <v>7300</v>
      </c>
    </row>
    <row r="116" spans="1:7" x14ac:dyDescent="0.25">
      <c r="A116" s="9">
        <v>424</v>
      </c>
      <c r="B116" s="1" t="s">
        <v>196</v>
      </c>
      <c r="C116" s="15" t="s">
        <v>98</v>
      </c>
      <c r="D116" s="10" t="s">
        <v>43</v>
      </c>
      <c r="E116" s="12">
        <v>664</v>
      </c>
      <c r="F116" s="14"/>
      <c r="G116" s="14">
        <f t="shared" si="22"/>
        <v>664</v>
      </c>
    </row>
    <row r="117" spans="1:7" x14ac:dyDescent="0.25">
      <c r="A117" s="9"/>
      <c r="B117" s="1" t="s">
        <v>197</v>
      </c>
      <c r="C117" s="15"/>
      <c r="D117" s="20"/>
      <c r="E117" s="17">
        <f>SUM(E99:E116)</f>
        <v>16989</v>
      </c>
      <c r="F117" s="17">
        <f t="shared" ref="F117:G117" si="23">SUM(F99:F116)</f>
        <v>0</v>
      </c>
      <c r="G117" s="17">
        <f t="shared" si="23"/>
        <v>16989</v>
      </c>
    </row>
    <row r="118" spans="1:7" x14ac:dyDescent="0.25">
      <c r="A118" s="9">
        <v>323</v>
      </c>
      <c r="B118" s="1" t="s">
        <v>198</v>
      </c>
      <c r="C118" s="23" t="s">
        <v>99</v>
      </c>
      <c r="D118" s="10" t="s">
        <v>44</v>
      </c>
      <c r="E118" s="12">
        <v>664</v>
      </c>
      <c r="F118" s="14"/>
      <c r="G118" s="14">
        <f t="shared" si="22"/>
        <v>664</v>
      </c>
    </row>
    <row r="119" spans="1:7" x14ac:dyDescent="0.25">
      <c r="A119" s="9">
        <v>329</v>
      </c>
      <c r="B119" s="1" t="s">
        <v>199</v>
      </c>
      <c r="C119" s="23" t="s">
        <v>101</v>
      </c>
      <c r="D119" s="10" t="s">
        <v>44</v>
      </c>
      <c r="E119" s="12">
        <f t="shared" si="21"/>
        <v>0</v>
      </c>
      <c r="F119" s="14"/>
      <c r="G119" s="14">
        <f t="shared" si="22"/>
        <v>0</v>
      </c>
    </row>
    <row r="120" spans="1:7" x14ac:dyDescent="0.25">
      <c r="A120" s="9">
        <v>422</v>
      </c>
      <c r="B120" s="1" t="s">
        <v>200</v>
      </c>
      <c r="C120" s="23" t="s">
        <v>102</v>
      </c>
      <c r="D120" s="10" t="s">
        <v>44</v>
      </c>
      <c r="E120" s="12">
        <v>0</v>
      </c>
      <c r="F120" s="14"/>
      <c r="G120" s="14">
        <f t="shared" si="22"/>
        <v>0</v>
      </c>
    </row>
    <row r="121" spans="1:7" x14ac:dyDescent="0.25">
      <c r="A121" s="9">
        <v>424</v>
      </c>
      <c r="B121" s="1" t="s">
        <v>201</v>
      </c>
      <c r="C121" s="23" t="s">
        <v>103</v>
      </c>
      <c r="D121" s="10" t="s">
        <v>44</v>
      </c>
      <c r="E121" s="12">
        <f t="shared" si="21"/>
        <v>0</v>
      </c>
      <c r="F121" s="14"/>
      <c r="G121" s="14">
        <f t="shared" si="22"/>
        <v>0</v>
      </c>
    </row>
    <row r="122" spans="1:7" x14ac:dyDescent="0.25">
      <c r="A122" s="9"/>
      <c r="B122" s="1" t="s">
        <v>202</v>
      </c>
      <c r="C122" s="23"/>
      <c r="D122" s="20"/>
      <c r="E122" s="17">
        <f t="shared" ref="E122:G122" si="24">SUM(E118:E121)</f>
        <v>664</v>
      </c>
      <c r="F122" s="17">
        <f t="shared" si="24"/>
        <v>0</v>
      </c>
      <c r="G122" s="17">
        <f t="shared" si="24"/>
        <v>664</v>
      </c>
    </row>
    <row r="123" spans="1:7" x14ac:dyDescent="0.25">
      <c r="A123" s="9">
        <v>424</v>
      </c>
      <c r="B123" s="1" t="s">
        <v>203</v>
      </c>
      <c r="C123" s="23" t="s">
        <v>100</v>
      </c>
      <c r="D123" s="10" t="s">
        <v>45</v>
      </c>
      <c r="E123" s="12">
        <v>0</v>
      </c>
      <c r="F123" s="14"/>
      <c r="G123" s="14">
        <f t="shared" si="22"/>
        <v>0</v>
      </c>
    </row>
    <row r="124" spans="1:7" x14ac:dyDescent="0.25">
      <c r="A124" s="9"/>
      <c r="B124" s="1" t="s">
        <v>204</v>
      </c>
      <c r="C124" s="23"/>
      <c r="D124" s="20"/>
      <c r="E124" s="17">
        <f t="shared" ref="E124:G124" si="25">SUM(E123:E123)</f>
        <v>0</v>
      </c>
      <c r="F124" s="17">
        <f t="shared" si="25"/>
        <v>0</v>
      </c>
      <c r="G124" s="17">
        <f t="shared" si="25"/>
        <v>0</v>
      </c>
    </row>
    <row r="125" spans="1:7" x14ac:dyDescent="0.25">
      <c r="A125" s="9"/>
      <c r="B125" s="19" t="s">
        <v>27</v>
      </c>
      <c r="C125" s="18"/>
      <c r="D125" s="10"/>
      <c r="E125" s="21">
        <f>E44+E47+E49+E66+E69+E79+E92+E98+E117+E122+E124</f>
        <v>947224</v>
      </c>
      <c r="F125" s="21">
        <f t="shared" ref="F125:G125" si="26">F44+F47+F49+F66+F69+F79+F92+F98+F117+F122+F124</f>
        <v>0</v>
      </c>
      <c r="G125" s="21">
        <f t="shared" si="26"/>
        <v>947224</v>
      </c>
    </row>
    <row r="126" spans="1:7" x14ac:dyDescent="0.25">
      <c r="A126" s="9"/>
      <c r="B126" s="19"/>
      <c r="C126" s="18"/>
      <c r="D126" s="10"/>
      <c r="E126" s="21"/>
      <c r="F126" s="21"/>
      <c r="G126" s="21"/>
    </row>
    <row r="127" spans="1:7" x14ac:dyDescent="0.25">
      <c r="A127" s="9"/>
      <c r="B127" s="19"/>
      <c r="C127" s="18"/>
      <c r="D127" s="10"/>
      <c r="E127" s="21"/>
      <c r="F127" s="21"/>
      <c r="G127" s="21"/>
    </row>
    <row r="128" spans="1:7" x14ac:dyDescent="0.25">
      <c r="A128" s="9"/>
      <c r="B128" s="19"/>
      <c r="C128" s="18"/>
      <c r="D128" s="10"/>
      <c r="E128" s="21"/>
      <c r="F128" s="21"/>
      <c r="G128" s="21"/>
    </row>
    <row r="129" spans="1:7" x14ac:dyDescent="0.25">
      <c r="A129" s="32"/>
      <c r="B129" s="33"/>
      <c r="E129" s="34"/>
      <c r="F129" s="34"/>
      <c r="G129" s="34"/>
    </row>
    <row r="130" spans="1:7" x14ac:dyDescent="0.25">
      <c r="A130" s="32"/>
      <c r="B130" s="33"/>
      <c r="E130" s="34"/>
      <c r="F130" s="34"/>
      <c r="G130" s="34"/>
    </row>
    <row r="131" spans="1:7" x14ac:dyDescent="0.25">
      <c r="A131" s="32"/>
      <c r="B131" s="33"/>
      <c r="E131" s="34"/>
      <c r="F131" s="34"/>
      <c r="G131" s="34"/>
    </row>
    <row r="132" spans="1:7" x14ac:dyDescent="0.25">
      <c r="A132" s="32"/>
      <c r="B132" s="33"/>
      <c r="E132" s="34"/>
      <c r="F132" s="34"/>
      <c r="G132" s="34"/>
    </row>
    <row r="133" spans="1:7" x14ac:dyDescent="0.25">
      <c r="A133" s="32"/>
      <c r="B133" s="33"/>
      <c r="E133" s="34"/>
      <c r="F133" s="34"/>
      <c r="G133" s="34"/>
    </row>
    <row r="134" spans="1:7" x14ac:dyDescent="0.25">
      <c r="A134" s="32"/>
      <c r="B134" s="33"/>
      <c r="E134" s="34"/>
      <c r="F134" s="34"/>
      <c r="G134" s="34"/>
    </row>
    <row r="135" spans="1:7" x14ac:dyDescent="0.25">
      <c r="A135" s="32"/>
      <c r="B135" s="33"/>
      <c r="E135" s="34"/>
      <c r="F135" s="34"/>
      <c r="G135" s="34"/>
    </row>
    <row r="136" spans="1:7" x14ac:dyDescent="0.25">
      <c r="A136" s="32"/>
      <c r="B136" s="33"/>
      <c r="E136" s="34"/>
      <c r="F136" s="34"/>
      <c r="G136" s="34"/>
    </row>
    <row r="137" spans="1:7" x14ac:dyDescent="0.25">
      <c r="A137" s="32"/>
      <c r="B137" s="33"/>
      <c r="E137" s="34"/>
      <c r="F137" s="34"/>
      <c r="G137" s="34"/>
    </row>
    <row r="138" spans="1:7" x14ac:dyDescent="0.25">
      <c r="A138" s="32"/>
      <c r="B138" s="33"/>
      <c r="E138" s="34"/>
      <c r="F138" s="34"/>
      <c r="G138" s="34"/>
    </row>
    <row r="139" spans="1:7" x14ac:dyDescent="0.25">
      <c r="A139" s="32"/>
      <c r="B139" s="33"/>
      <c r="E139" s="34"/>
      <c r="F139" s="34"/>
      <c r="G139" s="34"/>
    </row>
    <row r="140" spans="1:7" x14ac:dyDescent="0.25">
      <c r="A140" s="32"/>
      <c r="B140" s="33"/>
      <c r="E140" s="34"/>
      <c r="F140" s="34"/>
      <c r="G140" s="34"/>
    </row>
    <row r="141" spans="1:7" x14ac:dyDescent="0.25">
      <c r="A141" s="32"/>
      <c r="B141" s="33"/>
      <c r="E141" s="34"/>
      <c r="F141" s="34"/>
      <c r="G141" s="34"/>
    </row>
    <row r="142" spans="1:7" x14ac:dyDescent="0.25">
      <c r="A142" s="32"/>
      <c r="B142" s="33"/>
      <c r="E142" s="34"/>
      <c r="F142" s="34"/>
      <c r="G142" s="34"/>
    </row>
    <row r="143" spans="1:7" x14ac:dyDescent="0.25">
      <c r="A143" s="32"/>
      <c r="B143" s="33"/>
      <c r="E143" s="34"/>
      <c r="F143" s="34"/>
      <c r="G143" s="34"/>
    </row>
    <row r="144" spans="1:7" x14ac:dyDescent="0.25">
      <c r="A144" s="32"/>
      <c r="B144" s="33"/>
      <c r="E144" s="34"/>
      <c r="F144" s="34"/>
      <c r="G144" s="34"/>
    </row>
    <row r="145" spans="1:7" x14ac:dyDescent="0.25">
      <c r="A145" s="32"/>
      <c r="B145" s="33"/>
      <c r="E145" s="34"/>
      <c r="F145" s="34"/>
      <c r="G145" s="34"/>
    </row>
    <row r="146" spans="1:7" x14ac:dyDescent="0.25">
      <c r="A146" s="32"/>
      <c r="B146" s="33"/>
      <c r="E146" s="34"/>
      <c r="F146" s="34"/>
      <c r="G146" s="34"/>
    </row>
    <row r="147" spans="1:7" x14ac:dyDescent="0.25">
      <c r="A147" s="32"/>
      <c r="B147" s="33"/>
      <c r="E147" s="34"/>
      <c r="F147" s="34"/>
      <c r="G147" s="34"/>
    </row>
    <row r="148" spans="1:7" x14ac:dyDescent="0.25">
      <c r="A148" s="32"/>
      <c r="B148" s="33"/>
      <c r="E148" s="34"/>
      <c r="F148" s="34"/>
      <c r="G148" s="34"/>
    </row>
    <row r="149" spans="1:7" x14ac:dyDescent="0.25">
      <c r="A149" s="32"/>
      <c r="B149" s="33"/>
      <c r="E149" s="34"/>
      <c r="F149" s="34"/>
      <c r="G149" s="34"/>
    </row>
    <row r="150" spans="1:7" x14ac:dyDescent="0.25">
      <c r="A150" s="32"/>
      <c r="B150" s="33"/>
      <c r="E150" s="34"/>
      <c r="F150" s="34"/>
      <c r="G150" s="34"/>
    </row>
    <row r="151" spans="1:7" x14ac:dyDescent="0.25">
      <c r="A151" s="43" t="str">
        <f>A1</f>
        <v>KOMERCIJALNA I TRGOVAČKA ŠKOLA BJELOVAR</v>
      </c>
      <c r="B151" s="43"/>
      <c r="C151" s="43"/>
      <c r="D151" s="2"/>
      <c r="E151" s="3"/>
      <c r="F151" s="4"/>
      <c r="G151" s="5"/>
    </row>
    <row r="152" spans="1:7" x14ac:dyDescent="0.25">
      <c r="A152" s="43" t="str">
        <f>A2</f>
        <v>BJELOVAR, dr. FRANJE TUĐMANA 9</v>
      </c>
      <c r="B152" s="43"/>
      <c r="C152" s="43"/>
      <c r="D152" s="2"/>
      <c r="E152" s="3"/>
      <c r="F152" s="4"/>
      <c r="G152" s="5"/>
    </row>
    <row r="153" spans="1:7" x14ac:dyDescent="0.25">
      <c r="A153" s="43" t="str">
        <f>A3</f>
        <v>OIB:  65398086491</v>
      </c>
      <c r="B153" s="43"/>
      <c r="C153" s="43"/>
      <c r="D153" s="2"/>
      <c r="E153" s="3"/>
      <c r="F153" s="4"/>
      <c r="G153" s="5"/>
    </row>
    <row r="154" spans="1:7" x14ac:dyDescent="0.25">
      <c r="A154" s="4"/>
      <c r="B154" s="4"/>
      <c r="C154" s="4"/>
      <c r="F154" s="4"/>
      <c r="G154" s="5"/>
    </row>
    <row r="155" spans="1:7" ht="15.75" x14ac:dyDescent="0.3">
      <c r="B155" s="46" t="s">
        <v>122</v>
      </c>
      <c r="C155" s="46"/>
      <c r="D155" s="46"/>
      <c r="E155" s="46"/>
      <c r="F155" s="46"/>
      <c r="G155" s="46"/>
    </row>
    <row r="157" spans="1:7" x14ac:dyDescent="0.25">
      <c r="A157" s="9" t="s">
        <v>0</v>
      </c>
      <c r="B157" s="9" t="s">
        <v>1</v>
      </c>
      <c r="C157" s="9" t="s">
        <v>2</v>
      </c>
      <c r="D157" s="10" t="s">
        <v>5</v>
      </c>
      <c r="E157" s="11" t="s">
        <v>34</v>
      </c>
      <c r="F157" s="9" t="s">
        <v>123</v>
      </c>
      <c r="G157" s="12" t="s">
        <v>34</v>
      </c>
    </row>
    <row r="158" spans="1:7" x14ac:dyDescent="0.25">
      <c r="A158" s="9">
        <v>636120</v>
      </c>
      <c r="B158" s="1" t="s">
        <v>11</v>
      </c>
      <c r="C158" s="18"/>
      <c r="D158" s="10"/>
      <c r="E158" s="14">
        <f t="shared" ref="E158:G159" si="27">E23</f>
        <v>798195</v>
      </c>
      <c r="F158" s="24">
        <f t="shared" si="27"/>
        <v>0</v>
      </c>
      <c r="G158" s="24">
        <f t="shared" si="27"/>
        <v>798195</v>
      </c>
    </row>
    <row r="159" spans="1:7" x14ac:dyDescent="0.25">
      <c r="A159" s="9">
        <v>636220</v>
      </c>
      <c r="B159" s="1" t="s">
        <v>10</v>
      </c>
      <c r="C159" s="18"/>
      <c r="D159" s="10"/>
      <c r="E159" s="14">
        <f t="shared" si="27"/>
        <v>3318</v>
      </c>
      <c r="F159" s="24">
        <f t="shared" si="27"/>
        <v>0</v>
      </c>
      <c r="G159" s="24">
        <f t="shared" si="27"/>
        <v>3318</v>
      </c>
    </row>
    <row r="160" spans="1:7" x14ac:dyDescent="0.25">
      <c r="A160" s="9">
        <v>638110</v>
      </c>
      <c r="B160" s="1" t="s">
        <v>12</v>
      </c>
      <c r="C160" s="18"/>
      <c r="D160" s="10"/>
      <c r="E160" s="14">
        <f>E27</f>
        <v>9822</v>
      </c>
      <c r="F160" s="24">
        <f>F27</f>
        <v>0</v>
      </c>
      <c r="G160" s="24">
        <f>G27</f>
        <v>9822</v>
      </c>
    </row>
    <row r="161" spans="1:7" x14ac:dyDescent="0.25">
      <c r="A161" s="9">
        <v>641320</v>
      </c>
      <c r="B161" s="1" t="s">
        <v>6</v>
      </c>
      <c r="C161" s="18"/>
      <c r="D161" s="10"/>
      <c r="E161" s="14">
        <f t="shared" ref="E161:G162" si="28">E30</f>
        <v>265</v>
      </c>
      <c r="F161" s="24">
        <f t="shared" si="28"/>
        <v>0</v>
      </c>
      <c r="G161" s="24">
        <f t="shared" si="28"/>
        <v>265</v>
      </c>
    </row>
    <row r="162" spans="1:7" x14ac:dyDescent="0.25">
      <c r="A162" s="9">
        <v>661510</v>
      </c>
      <c r="B162" s="1" t="s">
        <v>7</v>
      </c>
      <c r="C162" s="18"/>
      <c r="D162" s="10"/>
      <c r="E162" s="14">
        <f t="shared" si="28"/>
        <v>10751</v>
      </c>
      <c r="F162" s="24">
        <f t="shared" si="28"/>
        <v>0</v>
      </c>
      <c r="G162" s="24">
        <f t="shared" si="28"/>
        <v>10751</v>
      </c>
    </row>
    <row r="163" spans="1:7" x14ac:dyDescent="0.25">
      <c r="A163" s="9">
        <v>663140</v>
      </c>
      <c r="B163" s="1" t="s">
        <v>13</v>
      </c>
      <c r="C163" s="18"/>
      <c r="D163" s="10"/>
      <c r="E163" s="14">
        <f t="shared" ref="E163:G164" si="29">E34</f>
        <v>664</v>
      </c>
      <c r="F163" s="24">
        <f t="shared" si="29"/>
        <v>0</v>
      </c>
      <c r="G163" s="24">
        <f t="shared" si="29"/>
        <v>664</v>
      </c>
    </row>
    <row r="164" spans="1:7" x14ac:dyDescent="0.25">
      <c r="A164" s="9">
        <v>663240</v>
      </c>
      <c r="B164" s="1" t="s">
        <v>105</v>
      </c>
      <c r="C164" s="18"/>
      <c r="D164" s="10"/>
      <c r="E164" s="14">
        <f t="shared" si="29"/>
        <v>0</v>
      </c>
      <c r="F164" s="24">
        <f t="shared" si="29"/>
        <v>0</v>
      </c>
      <c r="G164" s="24">
        <f t="shared" si="29"/>
        <v>0</v>
      </c>
    </row>
    <row r="165" spans="1:7" x14ac:dyDescent="0.25">
      <c r="A165" s="9">
        <v>671110</v>
      </c>
      <c r="B165" s="1" t="s">
        <v>28</v>
      </c>
      <c r="C165" s="18"/>
      <c r="D165" s="10"/>
      <c r="E165" s="14">
        <f>E9+E10+E11+E13+E16+E17+E19+E20+E21</f>
        <v>76296</v>
      </c>
      <c r="F165" s="14">
        <f>F9+F10+F11+F13+F16+F17+F19+F20+F21</f>
        <v>0</v>
      </c>
      <c r="G165" s="14">
        <f>G9+G10+G11+G13+G16+G17+G19+G20+G21</f>
        <v>76296</v>
      </c>
    </row>
    <row r="166" spans="1:7" x14ac:dyDescent="0.25">
      <c r="A166" s="9">
        <v>671210</v>
      </c>
      <c r="B166" s="1" t="s">
        <v>29</v>
      </c>
      <c r="C166" s="18"/>
      <c r="D166" s="10"/>
      <c r="E166" s="14">
        <f>E14+E12</f>
        <v>2787</v>
      </c>
      <c r="F166" s="24">
        <f>F14+F12</f>
        <v>0</v>
      </c>
      <c r="G166" s="24">
        <f>G14+G12</f>
        <v>2787</v>
      </c>
    </row>
    <row r="167" spans="1:7" x14ac:dyDescent="0.25">
      <c r="A167" s="9">
        <v>683110</v>
      </c>
      <c r="B167" s="1" t="s">
        <v>8</v>
      </c>
      <c r="C167" s="18"/>
      <c r="D167" s="10"/>
      <c r="E167" s="14">
        <f>E32</f>
        <v>5973</v>
      </c>
      <c r="F167" s="24">
        <f>F32</f>
        <v>0</v>
      </c>
      <c r="G167" s="24">
        <f>G32</f>
        <v>5973</v>
      </c>
    </row>
    <row r="168" spans="1:7" x14ac:dyDescent="0.25">
      <c r="A168" s="9">
        <v>721110</v>
      </c>
      <c r="B168" s="1" t="s">
        <v>14</v>
      </c>
      <c r="C168" s="18"/>
      <c r="D168" s="10"/>
      <c r="E168" s="14">
        <f>E37</f>
        <v>0</v>
      </c>
      <c r="F168" s="24">
        <f>F37</f>
        <v>0</v>
      </c>
      <c r="G168" s="24">
        <f>G37</f>
        <v>0</v>
      </c>
    </row>
    <row r="169" spans="1:7" x14ac:dyDescent="0.25">
      <c r="A169" s="9">
        <v>922210</v>
      </c>
      <c r="B169" s="1" t="s">
        <v>9</v>
      </c>
      <c r="C169" s="18"/>
      <c r="D169" s="10"/>
      <c r="E169" s="14">
        <f>E25+E28</f>
        <v>39153</v>
      </c>
      <c r="F169" s="14">
        <f>F25+F28</f>
        <v>0</v>
      </c>
      <c r="G169" s="14">
        <f>G25+G28</f>
        <v>39153</v>
      </c>
    </row>
    <row r="170" spans="1:7" x14ac:dyDescent="0.25">
      <c r="A170" s="9"/>
      <c r="B170" s="25" t="s">
        <v>15</v>
      </c>
      <c r="C170" s="26"/>
      <c r="D170" s="27"/>
      <c r="E170" s="28">
        <f t="shared" ref="E170:G170" si="30">SUM(E158:E169)</f>
        <v>947224</v>
      </c>
      <c r="F170" s="29">
        <f t="shared" si="30"/>
        <v>0</v>
      </c>
      <c r="G170" s="29">
        <f t="shared" si="30"/>
        <v>947224</v>
      </c>
    </row>
    <row r="171" spans="1:7" x14ac:dyDescent="0.25">
      <c r="A171" s="9">
        <v>311</v>
      </c>
      <c r="B171" s="1" t="s">
        <v>17</v>
      </c>
      <c r="C171" s="18"/>
      <c r="D171" s="10"/>
      <c r="E171" s="14">
        <f>E70+E73+E76+E80+E93+E99</f>
        <v>661092</v>
      </c>
      <c r="F171" s="14">
        <f>F70+F73+F76+F80+F93+F99</f>
        <v>0</v>
      </c>
      <c r="G171" s="14">
        <f>G70+G73+G76+G80+G93+G99</f>
        <v>661092</v>
      </c>
    </row>
    <row r="172" spans="1:7" x14ac:dyDescent="0.25">
      <c r="A172" s="9">
        <v>312</v>
      </c>
      <c r="B172" s="1" t="s">
        <v>18</v>
      </c>
      <c r="C172" s="18"/>
      <c r="D172" s="10"/>
      <c r="E172" s="14">
        <f>E71+E74+E77+E81+E100</f>
        <v>23890</v>
      </c>
      <c r="F172" s="14">
        <f>F71+F74+F77+F81+F100</f>
        <v>0</v>
      </c>
      <c r="G172" s="14">
        <f>G71+G74+G77+G81+G100</f>
        <v>23890</v>
      </c>
    </row>
    <row r="173" spans="1:7" x14ac:dyDescent="0.25">
      <c r="A173" s="9">
        <v>313</v>
      </c>
      <c r="B173" s="1" t="s">
        <v>19</v>
      </c>
      <c r="C173" s="18"/>
      <c r="D173" s="10"/>
      <c r="E173" s="14">
        <f>E72+E75+E78+E82+E94+E108</f>
        <v>109231</v>
      </c>
      <c r="F173" s="14">
        <f>F72+F75+F78+F82+F94+F108</f>
        <v>0</v>
      </c>
      <c r="G173" s="14">
        <f>G72+G75+G78+G82+G94+G108</f>
        <v>109231</v>
      </c>
    </row>
    <row r="174" spans="1:7" x14ac:dyDescent="0.25">
      <c r="A174" s="9">
        <v>321</v>
      </c>
      <c r="B174" s="1" t="s">
        <v>20</v>
      </c>
      <c r="C174" s="18"/>
      <c r="D174" s="10"/>
      <c r="E174" s="14">
        <f>E50+E83+E109</f>
        <v>24288</v>
      </c>
      <c r="F174" s="14">
        <f>F50+F83+F109</f>
        <v>0</v>
      </c>
      <c r="G174" s="14">
        <f>G50+G83+G109</f>
        <v>24288</v>
      </c>
    </row>
    <row r="175" spans="1:7" x14ac:dyDescent="0.25">
      <c r="A175" s="9">
        <v>322</v>
      </c>
      <c r="B175" s="1" t="s">
        <v>21</v>
      </c>
      <c r="C175" s="18"/>
      <c r="D175" s="10"/>
      <c r="E175" s="14">
        <f>E42+E58+E67+E68+E84+E95+E110</f>
        <v>28646</v>
      </c>
      <c r="F175" s="14">
        <f>F42+F58+F67+F68+F84+F95+F110</f>
        <v>0</v>
      </c>
      <c r="G175" s="14">
        <f>G42+G58+G67+G68+G84+G95+G110</f>
        <v>28646</v>
      </c>
    </row>
    <row r="176" spans="1:7" x14ac:dyDescent="0.25">
      <c r="A176" s="9">
        <v>323</v>
      </c>
      <c r="B176" s="1" t="s">
        <v>22</v>
      </c>
      <c r="C176" s="18"/>
      <c r="D176" s="10"/>
      <c r="E176" s="14">
        <f>E45+E48+E59+E60+E85+E111+E118</f>
        <v>29864</v>
      </c>
      <c r="F176" s="14">
        <f>F45+F48+F59+F60+F85+F111+F118</f>
        <v>0</v>
      </c>
      <c r="G176" s="14">
        <f>G45+G48+G59+G60+G85+G111+G118</f>
        <v>29864</v>
      </c>
    </row>
    <row r="177" spans="1:7" x14ac:dyDescent="0.25">
      <c r="A177" s="9">
        <v>324</v>
      </c>
      <c r="B177" s="1" t="s">
        <v>30</v>
      </c>
      <c r="C177" s="18"/>
      <c r="D177" s="10"/>
      <c r="E177" s="14">
        <f>E61+E112+E86</f>
        <v>399</v>
      </c>
      <c r="F177" s="14">
        <f>F61+F112+F86</f>
        <v>0</v>
      </c>
      <c r="G177" s="14">
        <f>G61+G112+G86</f>
        <v>399</v>
      </c>
    </row>
    <row r="178" spans="1:7" x14ac:dyDescent="0.25">
      <c r="A178" s="9">
        <v>329</v>
      </c>
      <c r="B178" s="1" t="s">
        <v>23</v>
      </c>
      <c r="C178" s="18"/>
      <c r="D178" s="10"/>
      <c r="E178" s="14">
        <f>E46+E62+E87+E96+E113+E119</f>
        <v>16326</v>
      </c>
      <c r="F178" s="14">
        <f>F46+F62+F87+F96+F113+F119</f>
        <v>0</v>
      </c>
      <c r="G178" s="14">
        <f>G46+G62+G87+G96+G113+G119</f>
        <v>16326</v>
      </c>
    </row>
    <row r="179" spans="1:7" x14ac:dyDescent="0.25">
      <c r="A179" s="9">
        <v>343</v>
      </c>
      <c r="B179" s="1" t="s">
        <v>31</v>
      </c>
      <c r="C179" s="18"/>
      <c r="D179" s="10"/>
      <c r="E179" s="14">
        <f>E63+E88</f>
        <v>2389</v>
      </c>
      <c r="F179" s="14">
        <f>F63+F88</f>
        <v>0</v>
      </c>
      <c r="G179" s="14">
        <f>G63+G88</f>
        <v>2389</v>
      </c>
    </row>
    <row r="180" spans="1:7" x14ac:dyDescent="0.25">
      <c r="A180" s="9">
        <v>372</v>
      </c>
      <c r="B180" s="1" t="s">
        <v>24</v>
      </c>
      <c r="C180" s="18"/>
      <c r="D180" s="10"/>
      <c r="E180" s="14">
        <f>E43+E89</f>
        <v>0</v>
      </c>
      <c r="F180" s="14">
        <f>F43+F89</f>
        <v>0</v>
      </c>
      <c r="G180" s="14">
        <f>G43+G89</f>
        <v>0</v>
      </c>
    </row>
    <row r="181" spans="1:7" x14ac:dyDescent="0.25">
      <c r="A181" s="9">
        <v>381</v>
      </c>
      <c r="B181" s="1" t="s">
        <v>32</v>
      </c>
      <c r="C181" s="18"/>
      <c r="D181" s="10"/>
      <c r="E181" s="14">
        <f>E114</f>
        <v>0</v>
      </c>
      <c r="F181" s="14">
        <f>F114</f>
        <v>0</v>
      </c>
      <c r="G181" s="14">
        <f>G114</f>
        <v>0</v>
      </c>
    </row>
    <row r="182" spans="1:7" x14ac:dyDescent="0.25">
      <c r="A182" s="9">
        <v>422</v>
      </c>
      <c r="B182" s="1" t="s">
        <v>33</v>
      </c>
      <c r="C182" s="18"/>
      <c r="D182" s="10"/>
      <c r="E182" s="14">
        <f>E64+E90+E97+E115+E120</f>
        <v>48046</v>
      </c>
      <c r="F182" s="14">
        <f>F64+F90+F97+F115+F120</f>
        <v>0</v>
      </c>
      <c r="G182" s="14">
        <f>G64+G90+G97+G115+G120</f>
        <v>48046</v>
      </c>
    </row>
    <row r="183" spans="1:7" x14ac:dyDescent="0.25">
      <c r="A183" s="9">
        <v>424</v>
      </c>
      <c r="B183" s="1" t="s">
        <v>25</v>
      </c>
      <c r="C183" s="18"/>
      <c r="D183" s="10"/>
      <c r="E183" s="14">
        <f>E65+E91+E116+E121+E123</f>
        <v>3053</v>
      </c>
      <c r="F183" s="14">
        <f>F65+F91+F116+F121+F123</f>
        <v>0</v>
      </c>
      <c r="G183" s="14">
        <f>G65+G91+G116+G121+G123</f>
        <v>3053</v>
      </c>
    </row>
    <row r="184" spans="1:7" x14ac:dyDescent="0.25">
      <c r="A184" s="9"/>
      <c r="B184" s="25" t="s">
        <v>27</v>
      </c>
      <c r="C184" s="25"/>
      <c r="D184" s="30"/>
      <c r="E184" s="28">
        <f>SUM(E171:E183)</f>
        <v>947224</v>
      </c>
      <c r="F184" s="28">
        <f>SUM(F171:F183)</f>
        <v>0</v>
      </c>
      <c r="G184" s="28">
        <f t="shared" ref="G184" si="31">SUM(G171:G183)</f>
        <v>947224</v>
      </c>
    </row>
  </sheetData>
  <mergeCells count="18">
    <mergeCell ref="B105:G105"/>
    <mergeCell ref="A151:C151"/>
    <mergeCell ref="A152:C152"/>
    <mergeCell ref="A153:C153"/>
    <mergeCell ref="B155:G155"/>
    <mergeCell ref="A102:C102"/>
    <mergeCell ref="A103:C103"/>
    <mergeCell ref="A41:B41"/>
    <mergeCell ref="A1:C1"/>
    <mergeCell ref="A2:C2"/>
    <mergeCell ref="A3:C3"/>
    <mergeCell ref="B5:G5"/>
    <mergeCell ref="A8:B8"/>
    <mergeCell ref="A51:C51"/>
    <mergeCell ref="A52:C52"/>
    <mergeCell ref="A53:C53"/>
    <mergeCell ref="B55:G55"/>
    <mergeCell ref="A101:C10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2"/>
  <sheetViews>
    <sheetView tabSelected="1" workbookViewId="0">
      <selection activeCell="F40" sqref="F40"/>
    </sheetView>
  </sheetViews>
  <sheetFormatPr defaultRowHeight="15" x14ac:dyDescent="0.25"/>
  <cols>
    <col min="1" max="1" width="6.85546875" style="8" customWidth="1"/>
    <col min="2" max="2" width="35.28515625" style="8" customWidth="1"/>
    <col min="3" max="3" width="7.5703125" style="8" customWidth="1"/>
    <col min="4" max="4" width="5.140625" style="6" customWidth="1"/>
    <col min="5" max="5" width="10.5703125" style="7" customWidth="1"/>
    <col min="6" max="6" width="10.28515625" style="31" customWidth="1"/>
    <col min="7" max="7" width="11.42578125" style="31" customWidth="1"/>
  </cols>
  <sheetData>
    <row r="1" spans="1:7" x14ac:dyDescent="0.25">
      <c r="A1" s="43" t="s">
        <v>206</v>
      </c>
      <c r="B1" s="43"/>
      <c r="C1" s="43"/>
      <c r="D1" s="2"/>
      <c r="E1" s="3"/>
      <c r="F1" s="5"/>
    </row>
    <row r="2" spans="1:7" x14ac:dyDescent="0.25">
      <c r="A2" s="43" t="s">
        <v>3</v>
      </c>
      <c r="B2" s="43"/>
      <c r="C2" s="43"/>
      <c r="D2" s="2"/>
      <c r="E2" s="3"/>
      <c r="F2" s="5"/>
    </row>
    <row r="3" spans="1:7" x14ac:dyDescent="0.25">
      <c r="A3" s="43" t="s">
        <v>207</v>
      </c>
      <c r="B3" s="43"/>
      <c r="C3" s="43"/>
      <c r="D3" s="2"/>
      <c r="E3" s="3"/>
      <c r="F3" s="5"/>
    </row>
    <row r="4" spans="1:7" x14ac:dyDescent="0.25">
      <c r="A4" s="4"/>
      <c r="B4" s="4"/>
      <c r="C4" s="4"/>
      <c r="F4" s="5"/>
    </row>
    <row r="5" spans="1:7" ht="18" customHeight="1" x14ac:dyDescent="0.3">
      <c r="A5" s="46" t="s">
        <v>220</v>
      </c>
      <c r="B5" s="46"/>
      <c r="C5" s="46"/>
      <c r="D5" s="46"/>
      <c r="E5" s="46"/>
      <c r="F5" s="46"/>
      <c r="G5" s="46"/>
    </row>
    <row r="6" spans="1:7" ht="18" customHeight="1" x14ac:dyDescent="0.25">
      <c r="A6" s="35"/>
      <c r="B6" s="35"/>
      <c r="C6" s="35"/>
      <c r="D6" s="35"/>
      <c r="E6" s="35"/>
      <c r="F6" s="35"/>
      <c r="G6" s="35"/>
    </row>
    <row r="7" spans="1:7" x14ac:dyDescent="0.25">
      <c r="A7" s="9" t="s">
        <v>0</v>
      </c>
      <c r="B7" s="9" t="s">
        <v>1</v>
      </c>
      <c r="C7" s="9" t="s">
        <v>2</v>
      </c>
      <c r="D7" s="10" t="s">
        <v>5</v>
      </c>
      <c r="E7" s="11" t="s">
        <v>205</v>
      </c>
      <c r="F7" s="12" t="s">
        <v>218</v>
      </c>
      <c r="G7" s="12" t="s">
        <v>219</v>
      </c>
    </row>
    <row r="8" spans="1:7" x14ac:dyDescent="0.25">
      <c r="A8" s="47" t="s">
        <v>4</v>
      </c>
      <c r="B8" s="48"/>
      <c r="C8" s="9"/>
      <c r="D8" s="13"/>
      <c r="E8" s="12"/>
      <c r="F8" s="14"/>
      <c r="G8" s="14"/>
    </row>
    <row r="9" spans="1:7" x14ac:dyDescent="0.25">
      <c r="A9" s="9">
        <v>671110</v>
      </c>
      <c r="B9" s="1" t="s">
        <v>221</v>
      </c>
      <c r="C9" s="37" t="s">
        <v>46</v>
      </c>
      <c r="D9" s="13" t="s">
        <v>35</v>
      </c>
      <c r="E9" s="12">
        <v>0</v>
      </c>
      <c r="F9" s="16"/>
      <c r="G9" s="16">
        <f>E9+F9</f>
        <v>0</v>
      </c>
    </row>
    <row r="10" spans="1:7" x14ac:dyDescent="0.25">
      <c r="A10" s="9">
        <v>671110</v>
      </c>
      <c r="B10" s="1" t="s">
        <v>125</v>
      </c>
      <c r="C10" s="37" t="s">
        <v>47</v>
      </c>
      <c r="D10" s="13" t="s">
        <v>36</v>
      </c>
      <c r="E10" s="12">
        <v>664</v>
      </c>
      <c r="F10" s="12">
        <v>512</v>
      </c>
      <c r="G10" s="16">
        <f t="shared" ref="G10:G31" si="0">E10+F10</f>
        <v>1176</v>
      </c>
    </row>
    <row r="11" spans="1:7" x14ac:dyDescent="0.25">
      <c r="A11" s="9">
        <v>671110</v>
      </c>
      <c r="B11" s="1" t="s">
        <v>126</v>
      </c>
      <c r="C11" s="37" t="s">
        <v>48</v>
      </c>
      <c r="D11" s="13" t="s">
        <v>37</v>
      </c>
      <c r="E11" s="12">
        <v>1726</v>
      </c>
      <c r="F11" s="12"/>
      <c r="G11" s="16">
        <f t="shared" si="0"/>
        <v>1726</v>
      </c>
    </row>
    <row r="12" spans="1:7" x14ac:dyDescent="0.25">
      <c r="A12" s="9">
        <v>671110</v>
      </c>
      <c r="B12" s="1" t="s">
        <v>227</v>
      </c>
      <c r="C12" s="37" t="s">
        <v>46</v>
      </c>
      <c r="D12" s="13" t="s">
        <v>35</v>
      </c>
      <c r="E12" s="12">
        <v>0</v>
      </c>
      <c r="F12" s="12">
        <v>365</v>
      </c>
      <c r="G12" s="16">
        <f t="shared" si="0"/>
        <v>365</v>
      </c>
    </row>
    <row r="13" spans="1:7" x14ac:dyDescent="0.25">
      <c r="A13" s="9">
        <v>671110</v>
      </c>
      <c r="B13" s="1" t="s">
        <v>128</v>
      </c>
      <c r="C13" s="37" t="s">
        <v>49</v>
      </c>
      <c r="D13" s="13" t="s">
        <v>38</v>
      </c>
      <c r="E13" s="12">
        <v>72865</v>
      </c>
      <c r="F13" s="12">
        <v>1117</v>
      </c>
      <c r="G13" s="16">
        <f t="shared" si="0"/>
        <v>73982</v>
      </c>
    </row>
    <row r="14" spans="1:7" x14ac:dyDescent="0.25">
      <c r="A14" s="9">
        <v>671210</v>
      </c>
      <c r="B14" s="1" t="s">
        <v>129</v>
      </c>
      <c r="C14" s="37" t="s">
        <v>50</v>
      </c>
      <c r="D14" s="13" t="s">
        <v>38</v>
      </c>
      <c r="E14" s="12">
        <v>2787</v>
      </c>
      <c r="F14" s="12">
        <v>-1117</v>
      </c>
      <c r="G14" s="16">
        <f t="shared" si="0"/>
        <v>1670</v>
      </c>
    </row>
    <row r="15" spans="1:7" x14ac:dyDescent="0.25">
      <c r="A15" s="9"/>
      <c r="B15" s="1" t="s">
        <v>130</v>
      </c>
      <c r="C15" s="37"/>
      <c r="D15" s="13"/>
      <c r="E15" s="17">
        <f t="shared" ref="E15:G15" si="1">SUM(E13:E14)</f>
        <v>75652</v>
      </c>
      <c r="F15" s="17">
        <f t="shared" si="1"/>
        <v>0</v>
      </c>
      <c r="G15" s="17">
        <f t="shared" si="1"/>
        <v>75652</v>
      </c>
    </row>
    <row r="16" spans="1:7" x14ac:dyDescent="0.25">
      <c r="A16" s="9">
        <v>671110</v>
      </c>
      <c r="B16" s="1" t="s">
        <v>131</v>
      </c>
      <c r="C16" s="37" t="s">
        <v>51</v>
      </c>
      <c r="D16" s="13" t="s">
        <v>39</v>
      </c>
      <c r="E16" s="12">
        <v>100</v>
      </c>
      <c r="F16" s="12">
        <v>-60</v>
      </c>
      <c r="G16" s="16">
        <f t="shared" si="0"/>
        <v>40</v>
      </c>
    </row>
    <row r="17" spans="1:7" x14ac:dyDescent="0.25">
      <c r="A17" s="9">
        <v>671110</v>
      </c>
      <c r="B17" s="1" t="s">
        <v>131</v>
      </c>
      <c r="C17" s="37" t="s">
        <v>52</v>
      </c>
      <c r="D17" s="13" t="s">
        <v>40</v>
      </c>
      <c r="E17" s="12">
        <v>941</v>
      </c>
      <c r="F17" s="12">
        <v>-147</v>
      </c>
      <c r="G17" s="16">
        <f t="shared" si="0"/>
        <v>794</v>
      </c>
    </row>
    <row r="18" spans="1:7" x14ac:dyDescent="0.25">
      <c r="A18" s="9"/>
      <c r="B18" s="1" t="s">
        <v>132</v>
      </c>
      <c r="C18" s="37"/>
      <c r="D18" s="13"/>
      <c r="E18" s="36">
        <f>SUM(E16:E17)</f>
        <v>1041</v>
      </c>
      <c r="F18" s="36">
        <f t="shared" ref="F18:G18" si="2">SUM(F16:F17)</f>
        <v>-207</v>
      </c>
      <c r="G18" s="36">
        <f t="shared" si="2"/>
        <v>834</v>
      </c>
    </row>
    <row r="19" spans="1:7" x14ac:dyDescent="0.25">
      <c r="A19" s="9">
        <v>636120</v>
      </c>
      <c r="B19" s="1" t="s">
        <v>135</v>
      </c>
      <c r="C19" s="37" t="s">
        <v>53</v>
      </c>
      <c r="D19" s="13" t="s">
        <v>41</v>
      </c>
      <c r="E19" s="12">
        <v>798195</v>
      </c>
      <c r="F19" s="12">
        <v>2982</v>
      </c>
      <c r="G19" s="16">
        <f t="shared" si="0"/>
        <v>801177</v>
      </c>
    </row>
    <row r="20" spans="1:7" x14ac:dyDescent="0.25">
      <c r="A20" s="9">
        <v>636220</v>
      </c>
      <c r="B20" s="1" t="s">
        <v>136</v>
      </c>
      <c r="C20" s="37" t="s">
        <v>74</v>
      </c>
      <c r="D20" s="13" t="s">
        <v>41</v>
      </c>
      <c r="E20" s="12">
        <v>3318</v>
      </c>
      <c r="F20" s="12"/>
      <c r="G20" s="16">
        <f t="shared" si="0"/>
        <v>3318</v>
      </c>
    </row>
    <row r="21" spans="1:7" x14ac:dyDescent="0.25">
      <c r="A21" s="9">
        <v>922110</v>
      </c>
      <c r="B21" s="1" t="s">
        <v>137</v>
      </c>
      <c r="C21" s="37" t="s">
        <v>75</v>
      </c>
      <c r="D21" s="13" t="s">
        <v>41</v>
      </c>
      <c r="E21" s="12">
        <v>0</v>
      </c>
      <c r="F21" s="12">
        <v>6105</v>
      </c>
      <c r="G21" s="16">
        <f t="shared" si="0"/>
        <v>6105</v>
      </c>
    </row>
    <row r="22" spans="1:7" x14ac:dyDescent="0.25">
      <c r="A22" s="9"/>
      <c r="B22" s="1" t="s">
        <v>138</v>
      </c>
      <c r="C22" s="37"/>
      <c r="D22" s="13"/>
      <c r="E22" s="17">
        <f t="shared" ref="E22:G22" si="3">SUM(E19:E21)</f>
        <v>801513</v>
      </c>
      <c r="F22" s="17">
        <f t="shared" si="3"/>
        <v>9087</v>
      </c>
      <c r="G22" s="17">
        <f t="shared" si="3"/>
        <v>810600</v>
      </c>
    </row>
    <row r="23" spans="1:7" x14ac:dyDescent="0.25">
      <c r="A23" s="9">
        <v>638110</v>
      </c>
      <c r="B23" s="1" t="s">
        <v>139</v>
      </c>
      <c r="C23" s="37" t="s">
        <v>54</v>
      </c>
      <c r="D23" s="13" t="s">
        <v>42</v>
      </c>
      <c r="E23" s="12">
        <v>9822</v>
      </c>
      <c r="F23" s="12">
        <v>47556</v>
      </c>
      <c r="G23" s="16">
        <f t="shared" si="0"/>
        <v>57378</v>
      </c>
    </row>
    <row r="24" spans="1:7" x14ac:dyDescent="0.25">
      <c r="A24" s="9">
        <v>922110</v>
      </c>
      <c r="B24" s="1" t="s">
        <v>208</v>
      </c>
      <c r="C24" s="37" t="s">
        <v>230</v>
      </c>
      <c r="D24" s="13" t="s">
        <v>42</v>
      </c>
      <c r="E24" s="12">
        <v>39153</v>
      </c>
      <c r="F24" s="12">
        <v>-3648</v>
      </c>
      <c r="G24" s="16">
        <f t="shared" si="0"/>
        <v>35505</v>
      </c>
    </row>
    <row r="25" spans="1:7" x14ac:dyDescent="0.25">
      <c r="A25" s="9"/>
      <c r="B25" s="1" t="s">
        <v>140</v>
      </c>
      <c r="C25" s="37"/>
      <c r="D25" s="13"/>
      <c r="E25" s="17">
        <f>SUM(E23:E24)</f>
        <v>48975</v>
      </c>
      <c r="F25" s="17">
        <f t="shared" ref="F25:G25" si="4">SUM(F23:F24)</f>
        <v>43908</v>
      </c>
      <c r="G25" s="17">
        <f t="shared" si="4"/>
        <v>92883</v>
      </c>
    </row>
    <row r="26" spans="1:7" x14ac:dyDescent="0.25">
      <c r="A26" s="9">
        <v>641320</v>
      </c>
      <c r="B26" s="1" t="s">
        <v>141</v>
      </c>
      <c r="C26" s="37" t="s">
        <v>55</v>
      </c>
      <c r="D26" s="13" t="s">
        <v>43</v>
      </c>
      <c r="E26" s="12">
        <v>265</v>
      </c>
      <c r="F26" s="12"/>
      <c r="G26" s="16">
        <f t="shared" si="0"/>
        <v>265</v>
      </c>
    </row>
    <row r="27" spans="1:7" x14ac:dyDescent="0.25">
      <c r="A27" s="9">
        <v>661510</v>
      </c>
      <c r="B27" s="1" t="s">
        <v>142</v>
      </c>
      <c r="C27" s="37" t="s">
        <v>56</v>
      </c>
      <c r="D27" s="13" t="s">
        <v>43</v>
      </c>
      <c r="E27" s="12">
        <v>10751</v>
      </c>
      <c r="F27" s="12"/>
      <c r="G27" s="16">
        <f t="shared" si="0"/>
        <v>10751</v>
      </c>
    </row>
    <row r="28" spans="1:7" x14ac:dyDescent="0.25">
      <c r="A28" s="9">
        <v>683110</v>
      </c>
      <c r="B28" s="1" t="s">
        <v>143</v>
      </c>
      <c r="C28" s="37" t="s">
        <v>57</v>
      </c>
      <c r="D28" s="13" t="s">
        <v>43</v>
      </c>
      <c r="E28" s="12">
        <v>5973</v>
      </c>
      <c r="F28" s="12"/>
      <c r="G28" s="16">
        <f t="shared" si="0"/>
        <v>5973</v>
      </c>
    </row>
    <row r="29" spans="1:7" x14ac:dyDescent="0.25">
      <c r="A29" s="9"/>
      <c r="B29" s="1" t="s">
        <v>144</v>
      </c>
      <c r="C29" s="37"/>
      <c r="D29" s="13"/>
      <c r="E29" s="17">
        <f t="shared" ref="E29:G29" si="5">SUM(E26:E28)</f>
        <v>16989</v>
      </c>
      <c r="F29" s="17">
        <f t="shared" si="5"/>
        <v>0</v>
      </c>
      <c r="G29" s="17">
        <f t="shared" si="5"/>
        <v>16989</v>
      </c>
    </row>
    <row r="30" spans="1:7" x14ac:dyDescent="0.25">
      <c r="A30" s="9">
        <v>663140</v>
      </c>
      <c r="B30" s="1" t="s">
        <v>13</v>
      </c>
      <c r="C30" s="37" t="s">
        <v>110</v>
      </c>
      <c r="D30" s="13" t="s">
        <v>44</v>
      </c>
      <c r="E30" s="12">
        <v>664</v>
      </c>
      <c r="F30" s="14">
        <v>2000</v>
      </c>
      <c r="G30" s="16">
        <f t="shared" si="0"/>
        <v>2664</v>
      </c>
    </row>
    <row r="31" spans="1:7" x14ac:dyDescent="0.25">
      <c r="A31" s="9">
        <v>663240</v>
      </c>
      <c r="B31" s="1" t="s">
        <v>104</v>
      </c>
      <c r="C31" s="37" t="s">
        <v>111</v>
      </c>
      <c r="D31" s="13" t="s">
        <v>44</v>
      </c>
      <c r="E31" s="12">
        <v>0</v>
      </c>
      <c r="F31" s="14"/>
      <c r="G31" s="16">
        <f t="shared" si="0"/>
        <v>0</v>
      </c>
    </row>
    <row r="32" spans="1:7" x14ac:dyDescent="0.25">
      <c r="A32" s="9"/>
      <c r="B32" s="1" t="s">
        <v>145</v>
      </c>
      <c r="C32" s="37"/>
      <c r="D32" s="13"/>
      <c r="E32" s="17">
        <f>SUM(E30:E31)</f>
        <v>664</v>
      </c>
      <c r="F32" s="17">
        <f t="shared" ref="F32:G32" si="6">SUM(F30:F31)</f>
        <v>2000</v>
      </c>
      <c r="G32" s="17">
        <f t="shared" si="6"/>
        <v>2664</v>
      </c>
    </row>
    <row r="33" spans="1:7" x14ac:dyDescent="0.25">
      <c r="A33" s="9"/>
      <c r="B33" s="1"/>
      <c r="C33" s="37"/>
      <c r="D33" s="13"/>
      <c r="E33" s="12"/>
      <c r="F33" s="14"/>
      <c r="G33" s="16"/>
    </row>
    <row r="34" spans="1:7" x14ac:dyDescent="0.25">
      <c r="A34" s="18"/>
      <c r="B34" s="41" t="s">
        <v>15</v>
      </c>
      <c r="C34" s="38"/>
      <c r="D34" s="20"/>
      <c r="E34" s="21">
        <f>E9+E10+E11+E12+E15+E18+E22+E25+E29+E32</f>
        <v>947224</v>
      </c>
      <c r="F34" s="21">
        <f t="shared" ref="F34:G34" si="7">F9+F10+F11+F12+F15+F18+F22+F25+F29+F32</f>
        <v>55665</v>
      </c>
      <c r="G34" s="21">
        <f t="shared" si="7"/>
        <v>1002889</v>
      </c>
    </row>
    <row r="35" spans="1:7" x14ac:dyDescent="0.25">
      <c r="A35" s="39"/>
      <c r="B35" s="42"/>
      <c r="C35" s="38"/>
      <c r="D35" s="20"/>
      <c r="E35" s="21"/>
      <c r="F35" s="21"/>
      <c r="G35" s="21"/>
    </row>
    <row r="36" spans="1:7" x14ac:dyDescent="0.25">
      <c r="A36" s="39"/>
      <c r="B36" s="40"/>
      <c r="C36" s="38"/>
      <c r="D36" s="20"/>
      <c r="E36" s="21"/>
      <c r="F36" s="21"/>
      <c r="G36" s="21"/>
    </row>
    <row r="37" spans="1:7" x14ac:dyDescent="0.25">
      <c r="A37" s="47" t="s">
        <v>16</v>
      </c>
      <c r="B37" s="48"/>
      <c r="C37" s="18"/>
      <c r="D37" s="10"/>
      <c r="E37" s="12"/>
      <c r="F37" s="14"/>
      <c r="G37" s="14"/>
    </row>
    <row r="38" spans="1:7" x14ac:dyDescent="0.25">
      <c r="A38" s="9">
        <v>323</v>
      </c>
      <c r="B38" s="1" t="s">
        <v>222</v>
      </c>
      <c r="C38" s="37" t="s">
        <v>212</v>
      </c>
      <c r="D38" s="10" t="s">
        <v>35</v>
      </c>
      <c r="E38" s="12">
        <v>0</v>
      </c>
      <c r="F38" s="14"/>
      <c r="G38" s="14">
        <f>E38+F38</f>
        <v>0</v>
      </c>
    </row>
    <row r="39" spans="1:7" x14ac:dyDescent="0.25">
      <c r="A39" s="9">
        <v>329</v>
      </c>
      <c r="B39" s="1" t="s">
        <v>223</v>
      </c>
      <c r="C39" s="37" t="s">
        <v>213</v>
      </c>
      <c r="D39" s="10" t="s">
        <v>35</v>
      </c>
      <c r="E39" s="12">
        <v>0</v>
      </c>
      <c r="F39" s="14">
        <v>365</v>
      </c>
      <c r="G39" s="14">
        <f t="shared" ref="G39:G68" si="8">E39+F39</f>
        <v>365</v>
      </c>
    </row>
    <row r="40" spans="1:7" x14ac:dyDescent="0.25">
      <c r="A40" s="9"/>
      <c r="B40" s="1" t="s">
        <v>224</v>
      </c>
      <c r="C40" s="37"/>
      <c r="D40" s="10"/>
      <c r="E40" s="17">
        <f t="shared" ref="E40:G40" si="9">SUM(E38:E39)</f>
        <v>0</v>
      </c>
      <c r="F40" s="17">
        <f t="shared" si="9"/>
        <v>365</v>
      </c>
      <c r="G40" s="17">
        <f t="shared" si="9"/>
        <v>365</v>
      </c>
    </row>
    <row r="41" spans="1:7" x14ac:dyDescent="0.25">
      <c r="A41" s="9">
        <v>323</v>
      </c>
      <c r="B41" s="1" t="s">
        <v>149</v>
      </c>
      <c r="C41" s="37" t="s">
        <v>61</v>
      </c>
      <c r="D41" s="10" t="s">
        <v>36</v>
      </c>
      <c r="E41" s="12">
        <v>266</v>
      </c>
      <c r="F41" s="14">
        <v>512</v>
      </c>
      <c r="G41" s="14">
        <f t="shared" si="8"/>
        <v>778</v>
      </c>
    </row>
    <row r="42" spans="1:7" x14ac:dyDescent="0.25">
      <c r="A42" s="9">
        <v>329</v>
      </c>
      <c r="B42" s="1" t="s">
        <v>150</v>
      </c>
      <c r="C42" s="37" t="s">
        <v>62</v>
      </c>
      <c r="D42" s="10" t="s">
        <v>36</v>
      </c>
      <c r="E42" s="12">
        <v>398</v>
      </c>
      <c r="F42" s="14"/>
      <c r="G42" s="14">
        <f t="shared" si="8"/>
        <v>398</v>
      </c>
    </row>
    <row r="43" spans="1:7" x14ac:dyDescent="0.25">
      <c r="A43" s="9"/>
      <c r="B43" s="1" t="s">
        <v>151</v>
      </c>
      <c r="C43" s="37"/>
      <c r="D43" s="10"/>
      <c r="E43" s="17">
        <f t="shared" ref="E43:G43" si="10">SUM(E41:E42)</f>
        <v>664</v>
      </c>
      <c r="F43" s="17">
        <f t="shared" si="10"/>
        <v>512</v>
      </c>
      <c r="G43" s="17">
        <f t="shared" si="10"/>
        <v>1176</v>
      </c>
    </row>
    <row r="44" spans="1:7" x14ac:dyDescent="0.25">
      <c r="A44" s="9">
        <v>323</v>
      </c>
      <c r="B44" s="1" t="s">
        <v>152</v>
      </c>
      <c r="C44" s="37" t="s">
        <v>63</v>
      </c>
      <c r="D44" s="10" t="s">
        <v>37</v>
      </c>
      <c r="E44" s="12">
        <v>1726</v>
      </c>
      <c r="F44" s="14"/>
      <c r="G44" s="14">
        <f t="shared" si="8"/>
        <v>1726</v>
      </c>
    </row>
    <row r="45" spans="1:7" x14ac:dyDescent="0.25">
      <c r="A45" s="9"/>
      <c r="B45" s="1" t="s">
        <v>153</v>
      </c>
      <c r="C45" s="37"/>
      <c r="D45" s="20"/>
      <c r="E45" s="17">
        <f t="shared" ref="E45:G45" si="11">SUM(E44:E44)</f>
        <v>1726</v>
      </c>
      <c r="F45" s="17">
        <f t="shared" si="11"/>
        <v>0</v>
      </c>
      <c r="G45" s="17">
        <f t="shared" si="11"/>
        <v>1726</v>
      </c>
    </row>
    <row r="46" spans="1:7" x14ac:dyDescent="0.25">
      <c r="A46" s="9">
        <v>321</v>
      </c>
      <c r="B46" s="1" t="s">
        <v>154</v>
      </c>
      <c r="C46" s="37" t="s">
        <v>64</v>
      </c>
      <c r="D46" s="10" t="s">
        <v>38</v>
      </c>
      <c r="E46" s="12">
        <v>23890</v>
      </c>
      <c r="F46" s="14">
        <v>-3500</v>
      </c>
      <c r="G46" s="14">
        <f t="shared" si="8"/>
        <v>20390</v>
      </c>
    </row>
    <row r="47" spans="1:7" x14ac:dyDescent="0.25">
      <c r="A47" s="9">
        <v>322</v>
      </c>
      <c r="B47" s="1" t="s">
        <v>155</v>
      </c>
      <c r="C47" s="37" t="s">
        <v>65</v>
      </c>
      <c r="D47" s="10" t="s">
        <v>38</v>
      </c>
      <c r="E47" s="12">
        <v>25748</v>
      </c>
      <c r="F47" s="14">
        <v>-740</v>
      </c>
      <c r="G47" s="14">
        <f t="shared" si="8"/>
        <v>25008</v>
      </c>
    </row>
    <row r="48" spans="1:7" x14ac:dyDescent="0.25">
      <c r="A48" s="9">
        <v>323</v>
      </c>
      <c r="B48" s="1" t="s">
        <v>156</v>
      </c>
      <c r="C48" s="37" t="s">
        <v>66</v>
      </c>
      <c r="D48" s="10" t="s">
        <v>38</v>
      </c>
      <c r="E48" s="12">
        <v>19776</v>
      </c>
      <c r="F48" s="14">
        <v>4052</v>
      </c>
      <c r="G48" s="14">
        <f t="shared" si="8"/>
        <v>23828</v>
      </c>
    </row>
    <row r="49" spans="1:7" x14ac:dyDescent="0.25">
      <c r="A49" s="9">
        <v>324</v>
      </c>
      <c r="B49" s="1" t="s">
        <v>158</v>
      </c>
      <c r="C49" s="37" t="s">
        <v>67</v>
      </c>
      <c r="D49" s="10" t="s">
        <v>38</v>
      </c>
      <c r="E49" s="12">
        <v>133</v>
      </c>
      <c r="F49" s="14">
        <v>-133</v>
      </c>
      <c r="G49" s="14">
        <f t="shared" si="8"/>
        <v>0</v>
      </c>
    </row>
    <row r="50" spans="1:7" x14ac:dyDescent="0.25">
      <c r="A50" s="9">
        <v>329</v>
      </c>
      <c r="B50" s="1" t="s">
        <v>159</v>
      </c>
      <c r="C50" s="37" t="s">
        <v>68</v>
      </c>
      <c r="D50" s="10" t="s">
        <v>38</v>
      </c>
      <c r="E50" s="12">
        <v>2522</v>
      </c>
      <c r="F50" s="14">
        <v>1403</v>
      </c>
      <c r="G50" s="14">
        <f t="shared" si="8"/>
        <v>3925</v>
      </c>
    </row>
    <row r="51" spans="1:7" x14ac:dyDescent="0.25">
      <c r="A51" s="43" t="s">
        <v>206</v>
      </c>
      <c r="B51" s="43"/>
      <c r="C51" s="43"/>
      <c r="D51" s="2"/>
      <c r="E51" s="3"/>
      <c r="F51" s="5"/>
    </row>
    <row r="52" spans="1:7" x14ac:dyDescent="0.25">
      <c r="A52" s="43" t="s">
        <v>3</v>
      </c>
      <c r="B52" s="43"/>
      <c r="C52" s="43"/>
      <c r="D52" s="2"/>
      <c r="E52" s="3"/>
      <c r="F52" s="5"/>
    </row>
    <row r="53" spans="1:7" x14ac:dyDescent="0.25">
      <c r="A53" s="43" t="s">
        <v>207</v>
      </c>
      <c r="B53" s="43"/>
      <c r="C53" s="43"/>
      <c r="D53" s="2"/>
      <c r="E53" s="3"/>
      <c r="F53" s="5"/>
    </row>
    <row r="54" spans="1:7" x14ac:dyDescent="0.25">
      <c r="A54" s="4"/>
      <c r="B54" s="4"/>
      <c r="C54" s="4"/>
      <c r="F54" s="5"/>
    </row>
    <row r="55" spans="1:7" ht="15.75" x14ac:dyDescent="0.3">
      <c r="A55" s="46" t="s">
        <v>220</v>
      </c>
      <c r="B55" s="46"/>
      <c r="C55" s="46"/>
      <c r="D55" s="46"/>
      <c r="E55" s="46"/>
      <c r="F55" s="46"/>
      <c r="G55" s="46"/>
    </row>
    <row r="56" spans="1:7" x14ac:dyDescent="0.25">
      <c r="A56" s="9" t="s">
        <v>0</v>
      </c>
      <c r="B56" s="9" t="s">
        <v>1</v>
      </c>
      <c r="C56" s="9" t="s">
        <v>2</v>
      </c>
      <c r="D56" s="10" t="s">
        <v>5</v>
      </c>
      <c r="E56" s="11" t="s">
        <v>205</v>
      </c>
      <c r="F56" s="12" t="s">
        <v>218</v>
      </c>
      <c r="G56" s="12" t="s">
        <v>219</v>
      </c>
    </row>
    <row r="57" spans="1:7" x14ac:dyDescent="0.25">
      <c r="A57" s="9">
        <v>343</v>
      </c>
      <c r="B57" s="1" t="s">
        <v>160</v>
      </c>
      <c r="C57" s="37" t="s">
        <v>69</v>
      </c>
      <c r="D57" s="10" t="s">
        <v>38</v>
      </c>
      <c r="E57" s="12">
        <v>796</v>
      </c>
      <c r="F57" s="14">
        <v>35</v>
      </c>
      <c r="G57" s="14">
        <f t="shared" si="8"/>
        <v>831</v>
      </c>
    </row>
    <row r="58" spans="1:7" x14ac:dyDescent="0.25">
      <c r="A58" s="9">
        <v>422</v>
      </c>
      <c r="B58" s="1" t="s">
        <v>161</v>
      </c>
      <c r="C58" s="37" t="s">
        <v>70</v>
      </c>
      <c r="D58" s="10" t="s">
        <v>38</v>
      </c>
      <c r="E58" s="12">
        <v>2389</v>
      </c>
      <c r="F58" s="14">
        <v>-1115</v>
      </c>
      <c r="G58" s="14">
        <f t="shared" si="8"/>
        <v>1274</v>
      </c>
    </row>
    <row r="59" spans="1:7" x14ac:dyDescent="0.25">
      <c r="A59" s="9">
        <v>424</v>
      </c>
      <c r="B59" s="1" t="s">
        <v>162</v>
      </c>
      <c r="C59" s="37" t="s">
        <v>71</v>
      </c>
      <c r="D59" s="10" t="s">
        <v>38</v>
      </c>
      <c r="E59" s="12">
        <v>398</v>
      </c>
      <c r="F59" s="14">
        <v>-2</v>
      </c>
      <c r="G59" s="14">
        <f t="shared" si="8"/>
        <v>396</v>
      </c>
    </row>
    <row r="60" spans="1:7" x14ac:dyDescent="0.25">
      <c r="A60" s="9"/>
      <c r="B60" s="1" t="s">
        <v>163</v>
      </c>
      <c r="C60" s="37"/>
      <c r="D60" s="10"/>
      <c r="E60" s="17">
        <f>SUM(E46:E59)</f>
        <v>75652</v>
      </c>
      <c r="F60" s="17">
        <f>SUM(F46:F59)</f>
        <v>0</v>
      </c>
      <c r="G60" s="17">
        <f>SUM(G46:G59)</f>
        <v>75652</v>
      </c>
    </row>
    <row r="61" spans="1:7" x14ac:dyDescent="0.25">
      <c r="A61" s="9">
        <v>322</v>
      </c>
      <c r="B61" s="1" t="s">
        <v>164</v>
      </c>
      <c r="C61" s="37" t="s">
        <v>72</v>
      </c>
      <c r="D61" s="10" t="s">
        <v>39</v>
      </c>
      <c r="E61" s="12">
        <v>100</v>
      </c>
      <c r="F61" s="14">
        <v>-60</v>
      </c>
      <c r="G61" s="14">
        <f t="shared" si="8"/>
        <v>40</v>
      </c>
    </row>
    <row r="62" spans="1:7" x14ac:dyDescent="0.25">
      <c r="A62" s="9">
        <v>322</v>
      </c>
      <c r="B62" s="1" t="s">
        <v>164</v>
      </c>
      <c r="C62" s="37" t="s">
        <v>73</v>
      </c>
      <c r="D62" s="10" t="s">
        <v>40</v>
      </c>
      <c r="E62" s="12">
        <v>941</v>
      </c>
      <c r="F62" s="14">
        <v>-147</v>
      </c>
      <c r="G62" s="14">
        <f t="shared" si="8"/>
        <v>794</v>
      </c>
    </row>
    <row r="63" spans="1:7" x14ac:dyDescent="0.25">
      <c r="A63" s="9"/>
      <c r="B63" s="1" t="s">
        <v>165</v>
      </c>
      <c r="C63" s="37"/>
      <c r="D63" s="10"/>
      <c r="E63" s="17">
        <f>SUM(E61:E62)</f>
        <v>1041</v>
      </c>
      <c r="F63" s="17">
        <f t="shared" ref="F63:G63" si="12">SUM(F61:F62)</f>
        <v>-207</v>
      </c>
      <c r="G63" s="17">
        <f t="shared" si="12"/>
        <v>834</v>
      </c>
    </row>
    <row r="64" spans="1:7" x14ac:dyDescent="0.25">
      <c r="A64" s="9">
        <v>311</v>
      </c>
      <c r="B64" s="1" t="s">
        <v>170</v>
      </c>
      <c r="C64" s="37" t="s">
        <v>78</v>
      </c>
      <c r="D64" s="10" t="s">
        <v>41</v>
      </c>
      <c r="E64" s="12">
        <v>660694</v>
      </c>
      <c r="F64" s="14">
        <v>-1460</v>
      </c>
      <c r="G64" s="14">
        <f t="shared" si="8"/>
        <v>659234</v>
      </c>
    </row>
    <row r="65" spans="1:7" x14ac:dyDescent="0.25">
      <c r="A65" s="9">
        <v>312</v>
      </c>
      <c r="B65" s="1" t="s">
        <v>171</v>
      </c>
      <c r="C65" s="37" t="s">
        <v>79</v>
      </c>
      <c r="D65" s="10" t="s">
        <v>41</v>
      </c>
      <c r="E65" s="12">
        <v>23890</v>
      </c>
      <c r="F65" s="14">
        <v>1700</v>
      </c>
      <c r="G65" s="14">
        <f t="shared" si="8"/>
        <v>25590</v>
      </c>
    </row>
    <row r="66" spans="1:7" x14ac:dyDescent="0.25">
      <c r="A66" s="9">
        <v>313</v>
      </c>
      <c r="B66" s="1" t="s">
        <v>172</v>
      </c>
      <c r="C66" s="37" t="s">
        <v>80</v>
      </c>
      <c r="D66" s="10" t="s">
        <v>41</v>
      </c>
      <c r="E66" s="12">
        <v>109098</v>
      </c>
      <c r="F66" s="14">
        <v>-240</v>
      </c>
      <c r="G66" s="14">
        <f t="shared" si="8"/>
        <v>108858</v>
      </c>
    </row>
    <row r="67" spans="1:7" x14ac:dyDescent="0.25">
      <c r="A67" s="9">
        <v>321</v>
      </c>
      <c r="B67" s="1" t="s">
        <v>173</v>
      </c>
      <c r="C67" s="37" t="s">
        <v>81</v>
      </c>
      <c r="D67" s="10" t="s">
        <v>41</v>
      </c>
      <c r="E67" s="12">
        <v>133</v>
      </c>
      <c r="F67" s="14"/>
      <c r="G67" s="14">
        <f t="shared" si="8"/>
        <v>133</v>
      </c>
    </row>
    <row r="68" spans="1:7" x14ac:dyDescent="0.25">
      <c r="A68" s="9">
        <v>322</v>
      </c>
      <c r="B68" s="1" t="s">
        <v>174</v>
      </c>
      <c r="C68" s="37" t="s">
        <v>82</v>
      </c>
      <c r="D68" s="10" t="s">
        <v>41</v>
      </c>
      <c r="E68" s="12">
        <v>265</v>
      </c>
      <c r="F68" s="14">
        <v>1560</v>
      </c>
      <c r="G68" s="14">
        <f t="shared" si="8"/>
        <v>1825</v>
      </c>
    </row>
    <row r="69" spans="1:7" x14ac:dyDescent="0.25">
      <c r="A69" s="9">
        <v>323</v>
      </c>
      <c r="B69" s="1" t="s">
        <v>175</v>
      </c>
      <c r="C69" s="37" t="s">
        <v>83</v>
      </c>
      <c r="D69" s="10" t="s">
        <v>41</v>
      </c>
      <c r="E69" s="12">
        <v>398</v>
      </c>
      <c r="F69" s="14">
        <v>5762</v>
      </c>
      <c r="G69" s="14">
        <f>E69+F69</f>
        <v>6160</v>
      </c>
    </row>
    <row r="70" spans="1:7" x14ac:dyDescent="0.25">
      <c r="A70" s="9">
        <v>324</v>
      </c>
      <c r="B70" s="1" t="s">
        <v>176</v>
      </c>
      <c r="C70" s="37" t="s">
        <v>121</v>
      </c>
      <c r="D70" s="10" t="s">
        <v>41</v>
      </c>
      <c r="E70" s="12">
        <v>133</v>
      </c>
      <c r="F70" s="14"/>
      <c r="G70" s="14">
        <f t="shared" ref="G70:G97" si="13">E70+F70</f>
        <v>133</v>
      </c>
    </row>
    <row r="71" spans="1:7" x14ac:dyDescent="0.25">
      <c r="A71" s="9">
        <v>329</v>
      </c>
      <c r="B71" s="1" t="s">
        <v>177</v>
      </c>
      <c r="C71" s="37" t="s">
        <v>84</v>
      </c>
      <c r="D71" s="10" t="s">
        <v>41</v>
      </c>
      <c r="E71" s="12">
        <v>1991</v>
      </c>
      <c r="F71" s="14">
        <v>1032</v>
      </c>
      <c r="G71" s="14">
        <f t="shared" si="13"/>
        <v>3023</v>
      </c>
    </row>
    <row r="72" spans="1:7" x14ac:dyDescent="0.25">
      <c r="A72" s="9">
        <v>343</v>
      </c>
      <c r="B72" s="1" t="s">
        <v>225</v>
      </c>
      <c r="C72" s="37" t="s">
        <v>85</v>
      </c>
      <c r="D72" s="10" t="s">
        <v>41</v>
      </c>
      <c r="E72" s="12">
        <v>1593</v>
      </c>
      <c r="F72" s="14"/>
      <c r="G72" s="14">
        <f t="shared" si="13"/>
        <v>1593</v>
      </c>
    </row>
    <row r="73" spans="1:7" x14ac:dyDescent="0.25">
      <c r="A73" s="9">
        <v>381</v>
      </c>
      <c r="B73" s="1" t="s">
        <v>226</v>
      </c>
      <c r="C73" s="37" t="s">
        <v>214</v>
      </c>
      <c r="D73" s="10" t="s">
        <v>41</v>
      </c>
      <c r="E73" s="12">
        <v>0</v>
      </c>
      <c r="F73" s="14">
        <v>733</v>
      </c>
      <c r="G73" s="14">
        <f t="shared" si="13"/>
        <v>733</v>
      </c>
    </row>
    <row r="74" spans="1:7" x14ac:dyDescent="0.25">
      <c r="A74" s="9">
        <v>422</v>
      </c>
      <c r="B74" s="1" t="s">
        <v>179</v>
      </c>
      <c r="C74" s="37" t="s">
        <v>88</v>
      </c>
      <c r="D74" s="10" t="s">
        <v>41</v>
      </c>
      <c r="E74" s="12">
        <v>1327</v>
      </c>
      <c r="F74" s="14"/>
      <c r="G74" s="14">
        <f t="shared" si="13"/>
        <v>1327</v>
      </c>
    </row>
    <row r="75" spans="1:7" x14ac:dyDescent="0.25">
      <c r="A75" s="9">
        <v>424</v>
      </c>
      <c r="B75" s="1" t="s">
        <v>180</v>
      </c>
      <c r="C75" s="37" t="s">
        <v>87</v>
      </c>
      <c r="D75" s="10" t="s">
        <v>41</v>
      </c>
      <c r="E75" s="12">
        <v>1991</v>
      </c>
      <c r="F75" s="14"/>
      <c r="G75" s="14">
        <f t="shared" si="13"/>
        <v>1991</v>
      </c>
    </row>
    <row r="76" spans="1:7" x14ac:dyDescent="0.25">
      <c r="A76" s="9" t="s">
        <v>26</v>
      </c>
      <c r="B76" s="1" t="s">
        <v>181</v>
      </c>
      <c r="C76" s="37"/>
      <c r="D76" s="20"/>
      <c r="E76" s="17">
        <f>SUM(E64:E75)</f>
        <v>801513</v>
      </c>
      <c r="F76" s="17">
        <f>SUM(F64:F75)</f>
        <v>9087</v>
      </c>
      <c r="G76" s="17">
        <f>SUM(G64:G75)</f>
        <v>810600</v>
      </c>
    </row>
    <row r="77" spans="1:7" x14ac:dyDescent="0.25">
      <c r="A77" s="9">
        <v>321</v>
      </c>
      <c r="B77" s="1" t="s">
        <v>210</v>
      </c>
      <c r="C77" s="37" t="s">
        <v>234</v>
      </c>
      <c r="D77" s="10" t="s">
        <v>42</v>
      </c>
      <c r="E77" s="12">
        <v>1327</v>
      </c>
      <c r="F77" s="14">
        <v>-1327</v>
      </c>
      <c r="G77" s="14">
        <f t="shared" si="13"/>
        <v>0</v>
      </c>
    </row>
    <row r="78" spans="1:7" x14ac:dyDescent="0.25">
      <c r="A78" s="9">
        <v>321</v>
      </c>
      <c r="B78" s="1" t="s">
        <v>210</v>
      </c>
      <c r="C78" s="37" t="s">
        <v>215</v>
      </c>
      <c r="D78" s="10" t="s">
        <v>42</v>
      </c>
      <c r="E78" s="12"/>
      <c r="F78" s="14">
        <v>11606</v>
      </c>
      <c r="G78" s="14">
        <f t="shared" si="13"/>
        <v>11606</v>
      </c>
    </row>
    <row r="79" spans="1:7" x14ac:dyDescent="0.25">
      <c r="A79" s="9">
        <v>323</v>
      </c>
      <c r="B79" s="1" t="s">
        <v>211</v>
      </c>
      <c r="C79" s="37" t="s">
        <v>233</v>
      </c>
      <c r="D79" s="10" t="s">
        <v>42</v>
      </c>
      <c r="E79" s="12">
        <v>10618</v>
      </c>
      <c r="F79" s="14">
        <v>-6128</v>
      </c>
      <c r="G79" s="14">
        <f t="shared" si="13"/>
        <v>4490</v>
      </c>
    </row>
    <row r="80" spans="1:7" x14ac:dyDescent="0.25">
      <c r="A80" s="9">
        <v>323</v>
      </c>
      <c r="B80" s="1" t="s">
        <v>211</v>
      </c>
      <c r="C80" s="37" t="s">
        <v>216</v>
      </c>
      <c r="D80" s="10" t="s">
        <v>42</v>
      </c>
      <c r="E80" s="12"/>
      <c r="F80" s="14">
        <v>10000</v>
      </c>
      <c r="G80" s="14">
        <f t="shared" si="13"/>
        <v>10000</v>
      </c>
    </row>
    <row r="81" spans="1:7" x14ac:dyDescent="0.25">
      <c r="A81" s="9">
        <v>324</v>
      </c>
      <c r="B81" s="1" t="s">
        <v>229</v>
      </c>
      <c r="C81" s="37" t="s">
        <v>231</v>
      </c>
      <c r="D81" s="10" t="s">
        <v>42</v>
      </c>
      <c r="E81" s="12"/>
      <c r="F81" s="14">
        <v>6000</v>
      </c>
      <c r="G81" s="14">
        <f t="shared" si="13"/>
        <v>6000</v>
      </c>
    </row>
    <row r="82" spans="1:7" x14ac:dyDescent="0.25">
      <c r="A82" s="9">
        <v>329</v>
      </c>
      <c r="B82" s="1" t="s">
        <v>184</v>
      </c>
      <c r="C82" s="37" t="s">
        <v>232</v>
      </c>
      <c r="D82" s="10" t="s">
        <v>42</v>
      </c>
      <c r="E82" s="12">
        <v>37030</v>
      </c>
      <c r="F82" s="14">
        <v>-1435</v>
      </c>
      <c r="G82" s="14">
        <f t="shared" si="13"/>
        <v>35595</v>
      </c>
    </row>
    <row r="83" spans="1:7" x14ac:dyDescent="0.25">
      <c r="A83" s="9">
        <v>329</v>
      </c>
      <c r="B83" s="1" t="s">
        <v>184</v>
      </c>
      <c r="C83" s="37" t="s">
        <v>217</v>
      </c>
      <c r="D83" s="10" t="s">
        <v>42</v>
      </c>
      <c r="E83" s="12"/>
      <c r="F83" s="14">
        <v>25192</v>
      </c>
      <c r="G83" s="14">
        <f t="shared" si="13"/>
        <v>25192</v>
      </c>
    </row>
    <row r="84" spans="1:7" x14ac:dyDescent="0.25">
      <c r="A84" s="9"/>
      <c r="B84" s="1" t="s">
        <v>185</v>
      </c>
      <c r="C84" s="37"/>
      <c r="D84" s="10"/>
      <c r="E84" s="17">
        <f>SUM(E77:E83)</f>
        <v>48975</v>
      </c>
      <c r="F84" s="17">
        <f>SUM(F77:F83)</f>
        <v>43908</v>
      </c>
      <c r="G84" s="17">
        <f>SUM(G77:G83)</f>
        <v>92883</v>
      </c>
    </row>
    <row r="85" spans="1:7" x14ac:dyDescent="0.25">
      <c r="A85" s="9">
        <v>311</v>
      </c>
      <c r="B85" s="1" t="s">
        <v>186</v>
      </c>
      <c r="C85" s="37" t="s">
        <v>89</v>
      </c>
      <c r="D85" s="10" t="s">
        <v>43</v>
      </c>
      <c r="E85" s="12">
        <v>398</v>
      </c>
      <c r="F85" s="14"/>
      <c r="G85" s="14">
        <f t="shared" si="13"/>
        <v>398</v>
      </c>
    </row>
    <row r="86" spans="1:7" x14ac:dyDescent="0.25">
      <c r="A86" s="9">
        <v>312</v>
      </c>
      <c r="B86" s="1" t="s">
        <v>187</v>
      </c>
      <c r="C86" s="37" t="s">
        <v>91</v>
      </c>
      <c r="D86" s="10" t="s">
        <v>43</v>
      </c>
      <c r="E86" s="12">
        <v>0</v>
      </c>
      <c r="F86" s="14"/>
      <c r="G86" s="14">
        <f t="shared" si="13"/>
        <v>0</v>
      </c>
    </row>
    <row r="87" spans="1:7" x14ac:dyDescent="0.25">
      <c r="A87" s="9">
        <v>313</v>
      </c>
      <c r="B87" s="1" t="s">
        <v>188</v>
      </c>
      <c r="C87" s="37" t="s">
        <v>90</v>
      </c>
      <c r="D87" s="10" t="s">
        <v>43</v>
      </c>
      <c r="E87" s="12">
        <v>133</v>
      </c>
      <c r="F87" s="14"/>
      <c r="G87" s="14">
        <f t="shared" si="13"/>
        <v>133</v>
      </c>
    </row>
    <row r="88" spans="1:7" x14ac:dyDescent="0.25">
      <c r="A88" s="9">
        <v>321</v>
      </c>
      <c r="B88" s="1" t="s">
        <v>189</v>
      </c>
      <c r="C88" s="37" t="s">
        <v>92</v>
      </c>
      <c r="D88" s="10" t="s">
        <v>43</v>
      </c>
      <c r="E88" s="12">
        <v>265</v>
      </c>
      <c r="F88" s="14">
        <v>1475</v>
      </c>
      <c r="G88" s="14">
        <f t="shared" si="13"/>
        <v>1740</v>
      </c>
    </row>
    <row r="89" spans="1:7" x14ac:dyDescent="0.25">
      <c r="A89" s="9">
        <v>322</v>
      </c>
      <c r="B89" s="1" t="s">
        <v>190</v>
      </c>
      <c r="C89" s="37" t="s">
        <v>93</v>
      </c>
      <c r="D89" s="10" t="s">
        <v>43</v>
      </c>
      <c r="E89" s="12">
        <v>265</v>
      </c>
      <c r="F89" s="14">
        <v>110</v>
      </c>
      <c r="G89" s="14">
        <f t="shared" si="13"/>
        <v>375</v>
      </c>
    </row>
    <row r="90" spans="1:7" x14ac:dyDescent="0.25">
      <c r="A90" s="9">
        <v>323</v>
      </c>
      <c r="B90" s="1" t="s">
        <v>191</v>
      </c>
      <c r="C90" s="37" t="s">
        <v>94</v>
      </c>
      <c r="D90" s="10" t="s">
        <v>43</v>
      </c>
      <c r="E90" s="12">
        <v>7034</v>
      </c>
      <c r="F90" s="14">
        <v>-656</v>
      </c>
      <c r="G90" s="14">
        <f t="shared" si="13"/>
        <v>6378</v>
      </c>
    </row>
    <row r="91" spans="1:7" x14ac:dyDescent="0.25">
      <c r="A91" s="9">
        <v>324</v>
      </c>
      <c r="B91" s="1" t="s">
        <v>192</v>
      </c>
      <c r="C91" s="37" t="s">
        <v>95</v>
      </c>
      <c r="D91" s="10" t="s">
        <v>43</v>
      </c>
      <c r="E91" s="12">
        <v>133</v>
      </c>
      <c r="F91" s="14"/>
      <c r="G91" s="14">
        <f t="shared" si="13"/>
        <v>133</v>
      </c>
    </row>
    <row r="92" spans="1:7" x14ac:dyDescent="0.25">
      <c r="A92" s="9">
        <v>329</v>
      </c>
      <c r="B92" s="1" t="s">
        <v>193</v>
      </c>
      <c r="C92" s="37" t="s">
        <v>96</v>
      </c>
      <c r="D92" s="10" t="s">
        <v>43</v>
      </c>
      <c r="E92" s="12">
        <v>797</v>
      </c>
      <c r="F92" s="14">
        <v>1596</v>
      </c>
      <c r="G92" s="14">
        <f t="shared" si="13"/>
        <v>2393</v>
      </c>
    </row>
    <row r="93" spans="1:7" x14ac:dyDescent="0.25">
      <c r="A93" s="9">
        <v>381</v>
      </c>
      <c r="B93" s="1" t="s">
        <v>194</v>
      </c>
      <c r="C93" s="37"/>
      <c r="D93" s="10" t="s">
        <v>43</v>
      </c>
      <c r="E93" s="12">
        <v>0</v>
      </c>
      <c r="F93" s="14"/>
      <c r="G93" s="14">
        <f t="shared" si="13"/>
        <v>0</v>
      </c>
    </row>
    <row r="94" spans="1:7" x14ac:dyDescent="0.25">
      <c r="A94" s="9">
        <v>422</v>
      </c>
      <c r="B94" s="1" t="s">
        <v>195</v>
      </c>
      <c r="C94" s="37" t="s">
        <v>97</v>
      </c>
      <c r="D94" s="10" t="s">
        <v>43</v>
      </c>
      <c r="E94" s="12">
        <v>7300</v>
      </c>
      <c r="F94" s="14">
        <v>-2525</v>
      </c>
      <c r="G94" s="14">
        <f t="shared" si="13"/>
        <v>4775</v>
      </c>
    </row>
    <row r="95" spans="1:7" x14ac:dyDescent="0.25">
      <c r="A95" s="9">
        <v>424</v>
      </c>
      <c r="B95" s="1" t="s">
        <v>196</v>
      </c>
      <c r="C95" s="37" t="s">
        <v>98</v>
      </c>
      <c r="D95" s="10" t="s">
        <v>43</v>
      </c>
      <c r="E95" s="12">
        <v>664</v>
      </c>
      <c r="F95" s="14"/>
      <c r="G95" s="14">
        <f t="shared" si="13"/>
        <v>664</v>
      </c>
    </row>
    <row r="96" spans="1:7" x14ac:dyDescent="0.25">
      <c r="A96" s="9"/>
      <c r="B96" s="1" t="s">
        <v>197</v>
      </c>
      <c r="C96" s="37"/>
      <c r="D96" s="20"/>
      <c r="E96" s="17">
        <f t="shared" ref="E96:G96" si="14">SUM(E85:E95)</f>
        <v>16989</v>
      </c>
      <c r="F96" s="17">
        <f t="shared" si="14"/>
        <v>0</v>
      </c>
      <c r="G96" s="17">
        <f t="shared" si="14"/>
        <v>16989</v>
      </c>
    </row>
    <row r="97" spans="1:7" x14ac:dyDescent="0.25">
      <c r="A97" s="9">
        <v>323</v>
      </c>
      <c r="B97" s="1" t="s">
        <v>198</v>
      </c>
      <c r="C97" s="38" t="s">
        <v>99</v>
      </c>
      <c r="D97" s="10" t="s">
        <v>44</v>
      </c>
      <c r="E97" s="12">
        <v>664</v>
      </c>
      <c r="F97" s="14">
        <v>1996</v>
      </c>
      <c r="G97" s="14">
        <f t="shared" si="13"/>
        <v>2660</v>
      </c>
    </row>
    <row r="98" spans="1:7" x14ac:dyDescent="0.25">
      <c r="A98" s="9">
        <v>424</v>
      </c>
      <c r="B98" s="1" t="s">
        <v>201</v>
      </c>
      <c r="C98" s="38"/>
      <c r="D98" s="10" t="s">
        <v>44</v>
      </c>
      <c r="E98" s="12">
        <v>0</v>
      </c>
      <c r="F98" s="14">
        <v>4</v>
      </c>
      <c r="G98" s="14">
        <f t="shared" ref="G98" si="15">E98+F98</f>
        <v>4</v>
      </c>
    </row>
    <row r="99" spans="1:7" x14ac:dyDescent="0.25">
      <c r="A99" s="9"/>
      <c r="B99" s="1" t="s">
        <v>202</v>
      </c>
      <c r="C99" s="23"/>
      <c r="D99" s="20"/>
      <c r="E99" s="17">
        <f>SUM(E97:E98)</f>
        <v>664</v>
      </c>
      <c r="F99" s="17">
        <f>SUM(F97:F98)</f>
        <v>2000</v>
      </c>
      <c r="G99" s="17">
        <f>SUM(G97:G98)</f>
        <v>2664</v>
      </c>
    </row>
    <row r="100" spans="1:7" x14ac:dyDescent="0.25">
      <c r="A100" s="9"/>
      <c r="B100" s="41" t="s">
        <v>27</v>
      </c>
      <c r="C100" s="18"/>
      <c r="D100" s="10"/>
      <c r="E100" s="21">
        <f>E40+E43+E45+E60+E63+E76+E84+E96+E99</f>
        <v>947224</v>
      </c>
      <c r="F100" s="21">
        <f>F40+F43+F45+F60+F63+F76+F84+F96+F99</f>
        <v>55665</v>
      </c>
      <c r="G100" s="21">
        <f>G40+G43+G45+G60+G63+G76+G84+G96+G99</f>
        <v>1002889</v>
      </c>
    </row>
    <row r="101" spans="1:7" x14ac:dyDescent="0.25">
      <c r="A101" s="43" t="s">
        <v>206</v>
      </c>
      <c r="B101" s="43"/>
      <c r="C101" s="43"/>
      <c r="D101" s="2"/>
      <c r="E101" s="3"/>
      <c r="F101" s="5"/>
    </row>
    <row r="102" spans="1:7" x14ac:dyDescent="0.25">
      <c r="A102" s="43" t="s">
        <v>3</v>
      </c>
      <c r="B102" s="43"/>
      <c r="C102" s="43"/>
      <c r="D102" s="2"/>
      <c r="E102" s="3"/>
      <c r="F102" s="5"/>
    </row>
    <row r="103" spans="1:7" x14ac:dyDescent="0.25">
      <c r="A103" s="43" t="s">
        <v>207</v>
      </c>
      <c r="B103" s="43"/>
      <c r="C103" s="43"/>
      <c r="D103" s="2"/>
      <c r="E103" s="3"/>
      <c r="F103" s="5"/>
    </row>
    <row r="104" spans="1:7" x14ac:dyDescent="0.25">
      <c r="A104" s="4"/>
      <c r="B104" s="4"/>
      <c r="C104" s="4"/>
      <c r="F104" s="5"/>
    </row>
    <row r="105" spans="1:7" ht="15.75" x14ac:dyDescent="0.3">
      <c r="A105" s="46" t="s">
        <v>220</v>
      </c>
      <c r="B105" s="46"/>
      <c r="C105" s="46"/>
      <c r="D105" s="46"/>
      <c r="E105" s="46"/>
      <c r="F105" s="46"/>
      <c r="G105" s="46"/>
    </row>
    <row r="106" spans="1:7" x14ac:dyDescent="0.25">
      <c r="A106" s="35"/>
      <c r="B106" s="35"/>
      <c r="C106" s="35"/>
      <c r="D106" s="35"/>
      <c r="E106" s="35"/>
      <c r="F106" s="35"/>
      <c r="G106" s="35"/>
    </row>
    <row r="107" spans="1:7" x14ac:dyDescent="0.25">
      <c r="A107" s="9" t="s">
        <v>0</v>
      </c>
      <c r="B107" s="9" t="s">
        <v>1</v>
      </c>
      <c r="C107" s="9" t="s">
        <v>2</v>
      </c>
      <c r="D107" s="10" t="s">
        <v>5</v>
      </c>
      <c r="E107" s="11" t="s">
        <v>205</v>
      </c>
      <c r="F107" s="12" t="s">
        <v>218</v>
      </c>
      <c r="G107" s="12" t="s">
        <v>219</v>
      </c>
    </row>
    <row r="108" spans="1:7" x14ac:dyDescent="0.25">
      <c r="A108" s="9">
        <v>636120</v>
      </c>
      <c r="B108" s="1" t="s">
        <v>11</v>
      </c>
      <c r="C108" s="18"/>
      <c r="D108" s="10"/>
      <c r="E108" s="14">
        <f>E19</f>
        <v>798195</v>
      </c>
      <c r="F108" s="24">
        <f>F19</f>
        <v>2982</v>
      </c>
      <c r="G108" s="24">
        <f>E108+F108</f>
        <v>801177</v>
      </c>
    </row>
    <row r="109" spans="1:7" x14ac:dyDescent="0.25">
      <c r="A109" s="9">
        <v>636220</v>
      </c>
      <c r="B109" s="1" t="s">
        <v>10</v>
      </c>
      <c r="C109" s="18"/>
      <c r="D109" s="10"/>
      <c r="E109" s="14">
        <f>E20</f>
        <v>3318</v>
      </c>
      <c r="F109" s="24">
        <f>F20</f>
        <v>0</v>
      </c>
      <c r="G109" s="24">
        <f t="shared" ref="G109:G132" si="16">E109+F109</f>
        <v>3318</v>
      </c>
    </row>
    <row r="110" spans="1:7" x14ac:dyDescent="0.25">
      <c r="A110" s="9">
        <v>638110</v>
      </c>
      <c r="B110" s="1" t="s">
        <v>12</v>
      </c>
      <c r="C110" s="18"/>
      <c r="D110" s="10"/>
      <c r="E110" s="14">
        <f>E23</f>
        <v>9822</v>
      </c>
      <c r="F110" s="24">
        <f>F23</f>
        <v>47556</v>
      </c>
      <c r="G110" s="24">
        <f t="shared" si="16"/>
        <v>57378</v>
      </c>
    </row>
    <row r="111" spans="1:7" x14ac:dyDescent="0.25">
      <c r="A111" s="9">
        <v>641320</v>
      </c>
      <c r="B111" s="1" t="s">
        <v>6</v>
      </c>
      <c r="C111" s="18"/>
      <c r="D111" s="10"/>
      <c r="E111" s="14">
        <f>E26</f>
        <v>265</v>
      </c>
      <c r="F111" s="24">
        <f>F26</f>
        <v>0</v>
      </c>
      <c r="G111" s="24">
        <f t="shared" si="16"/>
        <v>265</v>
      </c>
    </row>
    <row r="112" spans="1:7" x14ac:dyDescent="0.25">
      <c r="A112" s="9">
        <v>661510</v>
      </c>
      <c r="B112" s="1" t="s">
        <v>7</v>
      </c>
      <c r="C112" s="18"/>
      <c r="D112" s="10"/>
      <c r="E112" s="14">
        <f>E27</f>
        <v>10751</v>
      </c>
      <c r="F112" s="24">
        <f>F27</f>
        <v>0</v>
      </c>
      <c r="G112" s="24">
        <f t="shared" si="16"/>
        <v>10751</v>
      </c>
    </row>
    <row r="113" spans="1:7" x14ac:dyDescent="0.25">
      <c r="A113" s="9">
        <v>663140</v>
      </c>
      <c r="B113" s="1" t="s">
        <v>13</v>
      </c>
      <c r="C113" s="18"/>
      <c r="D113" s="10"/>
      <c r="E113" s="14">
        <f>E30</f>
        <v>664</v>
      </c>
      <c r="F113" s="24">
        <f>F30</f>
        <v>2000</v>
      </c>
      <c r="G113" s="24">
        <f t="shared" si="16"/>
        <v>2664</v>
      </c>
    </row>
    <row r="114" spans="1:7" x14ac:dyDescent="0.25">
      <c r="A114" s="9">
        <v>663240</v>
      </c>
      <c r="B114" s="1" t="s">
        <v>105</v>
      </c>
      <c r="C114" s="18"/>
      <c r="D114" s="10"/>
      <c r="E114" s="14">
        <f>E31</f>
        <v>0</v>
      </c>
      <c r="F114" s="24">
        <f>F31</f>
        <v>0</v>
      </c>
      <c r="G114" s="24">
        <f t="shared" si="16"/>
        <v>0</v>
      </c>
    </row>
    <row r="115" spans="1:7" x14ac:dyDescent="0.25">
      <c r="A115" s="9">
        <v>671110</v>
      </c>
      <c r="B115" s="1" t="s">
        <v>28</v>
      </c>
      <c r="C115" s="18"/>
      <c r="D115" s="10"/>
      <c r="E115" s="14">
        <f>E9+E10+E11+E13+E16+E17</f>
        <v>76296</v>
      </c>
      <c r="F115" s="14">
        <f>F9+F10+F11+F13+F16+F17</f>
        <v>1422</v>
      </c>
      <c r="G115" s="24">
        <f t="shared" si="16"/>
        <v>77718</v>
      </c>
    </row>
    <row r="116" spans="1:7" x14ac:dyDescent="0.25">
      <c r="A116" s="9">
        <v>671210</v>
      </c>
      <c r="B116" s="1" t="s">
        <v>29</v>
      </c>
      <c r="C116" s="18"/>
      <c r="D116" s="10"/>
      <c r="E116" s="14">
        <f>E14+E12</f>
        <v>2787</v>
      </c>
      <c r="F116" s="24">
        <f>F14+F12</f>
        <v>-752</v>
      </c>
      <c r="G116" s="24">
        <f t="shared" si="16"/>
        <v>2035</v>
      </c>
    </row>
    <row r="117" spans="1:7" x14ac:dyDescent="0.25">
      <c r="A117" s="9">
        <v>683110</v>
      </c>
      <c r="B117" s="1" t="s">
        <v>8</v>
      </c>
      <c r="C117" s="18"/>
      <c r="D117" s="10"/>
      <c r="E117" s="14">
        <f>E28</f>
        <v>5973</v>
      </c>
      <c r="F117" s="24">
        <f>F28</f>
        <v>0</v>
      </c>
      <c r="G117" s="24">
        <f t="shared" si="16"/>
        <v>5973</v>
      </c>
    </row>
    <row r="118" spans="1:7" x14ac:dyDescent="0.25">
      <c r="A118" s="9">
        <v>721110</v>
      </c>
      <c r="B118" s="1" t="s">
        <v>14</v>
      </c>
      <c r="C118" s="18"/>
      <c r="D118" s="10"/>
      <c r="E118" s="14">
        <f>E33</f>
        <v>0</v>
      </c>
      <c r="F118" s="24">
        <f>F33</f>
        <v>0</v>
      </c>
      <c r="G118" s="24">
        <f t="shared" si="16"/>
        <v>0</v>
      </c>
    </row>
    <row r="119" spans="1:7" x14ac:dyDescent="0.25">
      <c r="A119" s="9">
        <v>922110</v>
      </c>
      <c r="B119" s="1" t="s">
        <v>228</v>
      </c>
      <c r="C119" s="18"/>
      <c r="D119" s="10"/>
      <c r="E119" s="14">
        <f>E21+E24</f>
        <v>39153</v>
      </c>
      <c r="F119" s="14">
        <f>F21+F24</f>
        <v>2457</v>
      </c>
      <c r="G119" s="24">
        <f t="shared" si="16"/>
        <v>41610</v>
      </c>
    </row>
    <row r="120" spans="1:7" x14ac:dyDescent="0.25">
      <c r="A120" s="9"/>
      <c r="B120" s="25" t="s">
        <v>15</v>
      </c>
      <c r="C120" s="25"/>
      <c r="D120" s="30"/>
      <c r="E120" s="28">
        <f t="shared" ref="E120:G120" si="17">SUM(E108:E119)</f>
        <v>947224</v>
      </c>
      <c r="F120" s="28">
        <f t="shared" si="17"/>
        <v>55665</v>
      </c>
      <c r="G120" s="28">
        <f t="shared" si="17"/>
        <v>1002889</v>
      </c>
    </row>
    <row r="121" spans="1:7" x14ac:dyDescent="0.25">
      <c r="A121" s="9">
        <v>311</v>
      </c>
      <c r="B121" s="1" t="s">
        <v>17</v>
      </c>
      <c r="C121" s="18"/>
      <c r="D121" s="10"/>
      <c r="E121" s="14">
        <f t="shared" ref="E121:F123" si="18">E64+E85</f>
        <v>661092</v>
      </c>
      <c r="F121" s="14">
        <f t="shared" si="18"/>
        <v>-1460</v>
      </c>
      <c r="G121" s="24">
        <f t="shared" si="16"/>
        <v>659632</v>
      </c>
    </row>
    <row r="122" spans="1:7" x14ac:dyDescent="0.25">
      <c r="A122" s="9">
        <v>312</v>
      </c>
      <c r="B122" s="1" t="s">
        <v>18</v>
      </c>
      <c r="C122" s="18"/>
      <c r="D122" s="10"/>
      <c r="E122" s="14">
        <f t="shared" si="18"/>
        <v>23890</v>
      </c>
      <c r="F122" s="14">
        <f t="shared" si="18"/>
        <v>1700</v>
      </c>
      <c r="G122" s="24">
        <f t="shared" si="16"/>
        <v>25590</v>
      </c>
    </row>
    <row r="123" spans="1:7" x14ac:dyDescent="0.25">
      <c r="A123" s="9">
        <v>313</v>
      </c>
      <c r="B123" s="1" t="s">
        <v>19</v>
      </c>
      <c r="C123" s="18"/>
      <c r="D123" s="10"/>
      <c r="E123" s="14">
        <f t="shared" si="18"/>
        <v>109231</v>
      </c>
      <c r="F123" s="14">
        <f t="shared" si="18"/>
        <v>-240</v>
      </c>
      <c r="G123" s="24">
        <f t="shared" si="16"/>
        <v>108991</v>
      </c>
    </row>
    <row r="124" spans="1:7" x14ac:dyDescent="0.25">
      <c r="A124" s="9">
        <v>321</v>
      </c>
      <c r="B124" s="1" t="s">
        <v>20</v>
      </c>
      <c r="C124" s="18"/>
      <c r="D124" s="10"/>
      <c r="E124" s="14">
        <f>E46+E67+E77+E78+E88</f>
        <v>25615</v>
      </c>
      <c r="F124" s="14">
        <f>F46+F67+F77+F78+F88</f>
        <v>8254</v>
      </c>
      <c r="G124" s="24">
        <f t="shared" si="16"/>
        <v>33869</v>
      </c>
    </row>
    <row r="125" spans="1:7" x14ac:dyDescent="0.25">
      <c r="A125" s="9">
        <v>322</v>
      </c>
      <c r="B125" s="1" t="s">
        <v>21</v>
      </c>
      <c r="C125" s="18"/>
      <c r="D125" s="10"/>
      <c r="E125" s="14">
        <f>E47+E61+E62+E68+E89</f>
        <v>27319</v>
      </c>
      <c r="F125" s="14">
        <f>F47+F61+F62+F68+F89</f>
        <v>723</v>
      </c>
      <c r="G125" s="24">
        <f t="shared" si="16"/>
        <v>28042</v>
      </c>
    </row>
    <row r="126" spans="1:7" x14ac:dyDescent="0.25">
      <c r="A126" s="9">
        <v>323</v>
      </c>
      <c r="B126" s="1" t="s">
        <v>22</v>
      </c>
      <c r="C126" s="18"/>
      <c r="D126" s="10"/>
      <c r="E126" s="14">
        <f>E38+E41+E44+E48+E69+E79+E80+E90+E97</f>
        <v>40482</v>
      </c>
      <c r="F126" s="14">
        <f>F38+F41+F44+F48+F69+F79+F80+F90+F97</f>
        <v>15538</v>
      </c>
      <c r="G126" s="24">
        <f t="shared" si="16"/>
        <v>56020</v>
      </c>
    </row>
    <row r="127" spans="1:7" x14ac:dyDescent="0.25">
      <c r="A127" s="9">
        <v>324</v>
      </c>
      <c r="B127" s="1" t="s">
        <v>30</v>
      </c>
      <c r="C127" s="18"/>
      <c r="D127" s="10"/>
      <c r="E127" s="14">
        <f>E49+E70+E81+E91</f>
        <v>399</v>
      </c>
      <c r="F127" s="14">
        <f>F49+F70+F81+F91</f>
        <v>5867</v>
      </c>
      <c r="G127" s="24">
        <f t="shared" si="16"/>
        <v>6266</v>
      </c>
    </row>
    <row r="128" spans="1:7" x14ac:dyDescent="0.25">
      <c r="A128" s="9">
        <v>329</v>
      </c>
      <c r="B128" s="1" t="s">
        <v>23</v>
      </c>
      <c r="C128" s="18"/>
      <c r="D128" s="10"/>
      <c r="E128" s="14">
        <f>E39+E42+E50+E71+E82+E83+E92</f>
        <v>42738</v>
      </c>
      <c r="F128" s="14">
        <f>F39+F42+F50+F71+F82+F83+F92</f>
        <v>28153</v>
      </c>
      <c r="G128" s="24">
        <f t="shared" si="16"/>
        <v>70891</v>
      </c>
    </row>
    <row r="129" spans="1:7" x14ac:dyDescent="0.25">
      <c r="A129" s="9">
        <v>343</v>
      </c>
      <c r="B129" s="1" t="s">
        <v>31</v>
      </c>
      <c r="C129" s="18"/>
      <c r="D129" s="10"/>
      <c r="E129" s="14">
        <f>E57+E72</f>
        <v>2389</v>
      </c>
      <c r="F129" s="14">
        <f>F57+F72</f>
        <v>35</v>
      </c>
      <c r="G129" s="24">
        <f t="shared" si="16"/>
        <v>2424</v>
      </c>
    </row>
    <row r="130" spans="1:7" x14ac:dyDescent="0.25">
      <c r="A130" s="9">
        <v>381</v>
      </c>
      <c r="B130" s="1" t="s">
        <v>32</v>
      </c>
      <c r="C130" s="18"/>
      <c r="D130" s="10"/>
      <c r="E130" s="14">
        <f>E73</f>
        <v>0</v>
      </c>
      <c r="F130" s="14">
        <f>F73</f>
        <v>733</v>
      </c>
      <c r="G130" s="24">
        <f t="shared" si="16"/>
        <v>733</v>
      </c>
    </row>
    <row r="131" spans="1:7" x14ac:dyDescent="0.25">
      <c r="A131" s="9">
        <v>422</v>
      </c>
      <c r="B131" s="1" t="s">
        <v>33</v>
      </c>
      <c r="C131" s="18"/>
      <c r="D131" s="10"/>
      <c r="E131" s="14">
        <f>E58+E74+E94+E98</f>
        <v>11016</v>
      </c>
      <c r="F131" s="14">
        <f>F58+F74+F94+F98</f>
        <v>-3636</v>
      </c>
      <c r="G131" s="24">
        <f t="shared" si="16"/>
        <v>7380</v>
      </c>
    </row>
    <row r="132" spans="1:7" x14ac:dyDescent="0.25">
      <c r="A132" s="9">
        <v>424</v>
      </c>
      <c r="B132" s="1" t="s">
        <v>25</v>
      </c>
      <c r="C132" s="18"/>
      <c r="D132" s="10"/>
      <c r="E132" s="14">
        <f>E59+E75+E95</f>
        <v>3053</v>
      </c>
      <c r="F132" s="14">
        <f>F59+F75+F95</f>
        <v>-2</v>
      </c>
      <c r="G132" s="24">
        <f t="shared" si="16"/>
        <v>3051</v>
      </c>
    </row>
    <row r="133" spans="1:7" x14ac:dyDescent="0.25">
      <c r="A133" s="9"/>
      <c r="B133" s="25" t="s">
        <v>27</v>
      </c>
      <c r="C133" s="25"/>
      <c r="D133" s="30"/>
      <c r="E133" s="28">
        <f>SUM(E121:E132)</f>
        <v>947224</v>
      </c>
      <c r="F133" s="28">
        <f t="shared" ref="F133:G133" si="19">SUM(F121:F132)</f>
        <v>55665</v>
      </c>
      <c r="G133" s="28">
        <f t="shared" si="19"/>
        <v>1002889</v>
      </c>
    </row>
    <row r="136" spans="1:7" x14ac:dyDescent="0.25">
      <c r="B136" s="8" t="s">
        <v>235</v>
      </c>
      <c r="C136" s="8" t="s">
        <v>236</v>
      </c>
      <c r="E136" s="7">
        <f>E9+E10+E11+E12+E15+E18</f>
        <v>79083</v>
      </c>
      <c r="F136" s="7">
        <f t="shared" ref="F136:G136" si="20">F9+F10+F11+F12+F15+F18</f>
        <v>670</v>
      </c>
      <c r="G136" s="7">
        <f t="shared" si="20"/>
        <v>79753</v>
      </c>
    </row>
    <row r="137" spans="1:7" x14ac:dyDescent="0.25">
      <c r="B137" s="8" t="s">
        <v>235</v>
      </c>
      <c r="C137" s="8" t="s">
        <v>237</v>
      </c>
      <c r="E137" s="7">
        <f>E40+E43+E45+E60+E63</f>
        <v>79083</v>
      </c>
      <c r="F137" s="7">
        <f t="shared" ref="F137:G137" si="21">F40+F43+F45+F60+F63</f>
        <v>670</v>
      </c>
      <c r="G137" s="7">
        <f t="shared" si="21"/>
        <v>79753</v>
      </c>
    </row>
    <row r="139" spans="1:7" x14ac:dyDescent="0.25">
      <c r="B139" s="8" t="s">
        <v>238</v>
      </c>
      <c r="C139" s="8" t="s">
        <v>236</v>
      </c>
      <c r="E139" s="7">
        <f>E22+E25+E29+E32</f>
        <v>868141</v>
      </c>
      <c r="F139" s="7">
        <f t="shared" ref="F139:G139" si="22">F22+F25+F29+F32</f>
        <v>54995</v>
      </c>
      <c r="G139" s="7">
        <f t="shared" si="22"/>
        <v>923136</v>
      </c>
    </row>
    <row r="140" spans="1:7" x14ac:dyDescent="0.25">
      <c r="B140" s="8" t="s">
        <v>238</v>
      </c>
      <c r="C140" s="8" t="s">
        <v>237</v>
      </c>
      <c r="E140" s="7">
        <f>E76+E84+E96+E99</f>
        <v>868141</v>
      </c>
      <c r="F140" s="7">
        <f t="shared" ref="F140:G140" si="23">F76+F84+F96+F99</f>
        <v>54995</v>
      </c>
      <c r="G140" s="7">
        <f t="shared" si="23"/>
        <v>923136</v>
      </c>
    </row>
    <row r="142" spans="1:7" x14ac:dyDescent="0.25">
      <c r="B142" s="8" t="s">
        <v>239</v>
      </c>
      <c r="E142" s="7">
        <f>E136+E139</f>
        <v>947224</v>
      </c>
      <c r="F142" s="7">
        <f t="shared" ref="F142:G142" si="24">F136+F139</f>
        <v>55665</v>
      </c>
      <c r="G142" s="7">
        <f t="shared" si="24"/>
        <v>1002889</v>
      </c>
    </row>
  </sheetData>
  <mergeCells count="14">
    <mergeCell ref="A105:G105"/>
    <mergeCell ref="A101:C101"/>
    <mergeCell ref="A102:C102"/>
    <mergeCell ref="A37:B37"/>
    <mergeCell ref="A103:C103"/>
    <mergeCell ref="A51:C51"/>
    <mergeCell ref="A52:C52"/>
    <mergeCell ref="A53:C53"/>
    <mergeCell ref="A55:G55"/>
    <mergeCell ref="A1:C1"/>
    <mergeCell ref="A2:C2"/>
    <mergeCell ref="A3:C3"/>
    <mergeCell ref="A8:B8"/>
    <mergeCell ref="A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rebalans</vt:lpstr>
      <vt:lpstr>2024-2026.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</dc:creator>
  <cp:lastModifiedBy>Marijana Veselski</cp:lastModifiedBy>
  <cp:lastPrinted>2023-11-27T13:42:17Z</cp:lastPrinted>
  <dcterms:created xsi:type="dcterms:W3CDTF">2021-09-23T09:17:03Z</dcterms:created>
  <dcterms:modified xsi:type="dcterms:W3CDTF">2023-12-13T12:01:33Z</dcterms:modified>
</cp:coreProperties>
</file>